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ompras\Adm.Selc\ADM.2022\EDITAIS\TOMADA DE PREÇO\TP 07.2022 GEOREFERENCIAMENTO PROC 789.2022\"/>
    </mc:Choice>
  </mc:AlternateContent>
  <bookViews>
    <workbookView xWindow="0" yWindow="0" windowWidth="23970" windowHeight="9660"/>
  </bookViews>
  <sheets>
    <sheet name="Plan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J25" i="1" l="1"/>
  <c r="F25" i="1"/>
  <c r="R15" i="1"/>
  <c r="E15" i="1"/>
  <c r="H27" i="1" s="1"/>
  <c r="D15" i="1"/>
  <c r="C15" i="1"/>
  <c r="B15" i="1"/>
  <c r="A15" i="1"/>
  <c r="R14" i="1"/>
  <c r="H14" i="1"/>
  <c r="F14" i="1"/>
  <c r="E14" i="1"/>
  <c r="H26" i="1" s="1"/>
  <c r="D14" i="1"/>
  <c r="C14" i="1"/>
  <c r="B14" i="1"/>
  <c r="A14" i="1"/>
  <c r="R13" i="1"/>
  <c r="H13" i="1"/>
  <c r="F13" i="1"/>
  <c r="E13" i="1"/>
  <c r="H25" i="1" s="1"/>
  <c r="D13" i="1"/>
  <c r="C13" i="1"/>
  <c r="B13" i="1"/>
  <c r="A13" i="1"/>
  <c r="B8" i="1"/>
  <c r="F15" i="1" l="1"/>
  <c r="H29" i="1"/>
  <c r="H15" i="1"/>
  <c r="H17" i="1" s="1"/>
  <c r="H18" i="1" s="1"/>
  <c r="F26" i="1"/>
  <c r="F29" i="1" s="1"/>
  <c r="F30" i="1" s="1"/>
  <c r="J26" i="1"/>
  <c r="F17" i="1"/>
  <c r="F18" i="1" s="1"/>
  <c r="E18" i="1" s="1"/>
  <c r="E17" i="1"/>
  <c r="F27" i="1"/>
  <c r="J27" i="1"/>
  <c r="J29" i="1" s="1"/>
  <c r="J30" i="1" s="1"/>
  <c r="J14" i="1"/>
  <c r="J13" i="1"/>
  <c r="J15" i="1"/>
  <c r="H30" i="1" l="1"/>
  <c r="J17" i="1"/>
  <c r="J18" i="1" s="1"/>
  <c r="R17" i="1" l="1"/>
</calcChain>
</file>

<file path=xl/sharedStrings.xml><?xml version="1.0" encoding="utf-8"?>
<sst xmlns="http://schemas.openxmlformats.org/spreadsheetml/2006/main" count="33" uniqueCount="21">
  <si>
    <t>DATA:</t>
  </si>
  <si>
    <t>ANEXO II</t>
  </si>
  <si>
    <t>OBJETO:</t>
  </si>
  <si>
    <t>LOCAL :</t>
  </si>
  <si>
    <t>CRONOGRAMA FÍSICO/FINANCEIRO</t>
  </si>
  <si>
    <t>PERÍODO</t>
  </si>
  <si>
    <t>30 DIAS</t>
  </si>
  <si>
    <t>60 DIAS</t>
  </si>
  <si>
    <t>90 DIAS</t>
  </si>
  <si>
    <t>ítem</t>
  </si>
  <si>
    <t>DESCRIÇÃO</t>
  </si>
  <si>
    <t>UNID</t>
  </si>
  <si>
    <t>QUANT.</t>
  </si>
  <si>
    <t>PREÇO FINAL  (R$)</t>
  </si>
  <si>
    <t>R$</t>
  </si>
  <si>
    <t>%</t>
  </si>
  <si>
    <t>TOTAL VALOR MÉDIO (RS) :</t>
  </si>
  <si>
    <t>(%) :</t>
  </si>
  <si>
    <t>120 DIAS</t>
  </si>
  <si>
    <t>150 DIAS</t>
  </si>
  <si>
    <t>180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</si>
</sst>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#,##0.00_ ;[Red]\-#,##0.00\ "/>
    <numFmt numFmtId="165" formatCode="#,##0.0000000_ ;[Red]\-#,##0.00000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auto="1"/>
      </right>
      <top style="hair">
        <color rgb="FF000000"/>
      </top>
      <bottom style="medium">
        <color rgb="FF000000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164" fontId="2" fillId="0" borderId="0" xfId="0" applyNumberFormat="1" applyFont="1" applyBorder="1"/>
    <xf numFmtId="164" fontId="0" fillId="0" borderId="0" xfId="0" applyNumberFormat="1" applyBorder="1" applyAlignment="1"/>
    <xf numFmtId="164" fontId="2" fillId="0" borderId="0" xfId="0" applyNumberFormat="1" applyFont="1"/>
    <xf numFmtId="14" fontId="2" fillId="0" borderId="0" xfId="0" applyNumberFormat="1" applyFont="1"/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/>
    <xf numFmtId="164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left" wrapText="1"/>
    </xf>
    <xf numFmtId="164" fontId="3" fillId="0" borderId="0" xfId="0" applyNumberFormat="1" applyFont="1" applyFill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left"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44" fontId="3" fillId="0" borderId="19" xfId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/>
    </xf>
    <xf numFmtId="9" fontId="2" fillId="0" borderId="21" xfId="2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9" fontId="2" fillId="0" borderId="22" xfId="2" applyFont="1" applyBorder="1" applyAlignment="1">
      <alignment horizontal="center" vertical="center"/>
    </xf>
    <xf numFmtId="165" fontId="2" fillId="0" borderId="0" xfId="0" applyNumberFormat="1" applyFont="1"/>
    <xf numFmtId="0" fontId="2" fillId="0" borderId="17" xfId="0" applyFont="1" applyBorder="1" applyAlignment="1">
      <alignment horizontal="left" vertical="top" wrapText="1"/>
    </xf>
    <xf numFmtId="164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44" fontId="3" fillId="0" borderId="26" xfId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9" fontId="2" fillId="0" borderId="7" xfId="2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9" fontId="2" fillId="0" borderId="8" xfId="2" applyFont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right" vertical="top"/>
    </xf>
    <xf numFmtId="164" fontId="2" fillId="3" borderId="29" xfId="0" applyNumberFormat="1" applyFont="1" applyFill="1" applyBorder="1"/>
    <xf numFmtId="164" fontId="2" fillId="3" borderId="0" xfId="0" applyNumberFormat="1" applyFont="1" applyFill="1"/>
    <xf numFmtId="10" fontId="3" fillId="0" borderId="29" xfId="2" applyNumberFormat="1" applyFont="1" applyBorder="1"/>
    <xf numFmtId="10" fontId="2" fillId="0" borderId="29" xfId="2" applyNumberFormat="1" applyFont="1" applyBorder="1"/>
    <xf numFmtId="164" fontId="2" fillId="0" borderId="29" xfId="0" applyNumberFormat="1" applyFont="1" applyBorder="1"/>
    <xf numFmtId="164" fontId="3" fillId="0" borderId="1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3" borderId="27" xfId="0" applyNumberFormat="1" applyFont="1" applyFill="1" applyBorder="1" applyAlignment="1">
      <alignment horizontal="right" vertical="top"/>
    </xf>
    <xf numFmtId="164" fontId="3" fillId="3" borderId="28" xfId="0" applyNumberFormat="1" applyFont="1" applyFill="1" applyBorder="1" applyAlignment="1">
      <alignment horizontal="right" vertical="top"/>
    </xf>
    <xf numFmtId="164" fontId="3" fillId="0" borderId="30" xfId="0" applyNumberFormat="1" applyFont="1" applyBorder="1" applyAlignment="1">
      <alignment horizontal="right"/>
    </xf>
    <xf numFmtId="164" fontId="3" fillId="0" borderId="28" xfId="0" applyNumberFormat="1" applyFont="1" applyBorder="1" applyAlignment="1">
      <alignment horizontal="right"/>
    </xf>
    <xf numFmtId="164" fontId="3" fillId="0" borderId="3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left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OR&#199;AMENT&#193;RIA%20GEO%20BERTIOGA_ZE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CRETZONE\PM%20MONGAGUA\EM%20ANALISE\1_GERENCIAMENTO%20DO%20PARQUE%20IP%20(PAUSA)\Cadastramento%20Georreferenciado_Ilumina&#231;&#227;o%20P&#250;blica_O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 bertioga R  "/>
      <sheetName val="CRONOGRAMA"/>
      <sheetName val="BDI"/>
    </sheetNames>
    <sheetDataSet>
      <sheetData sheetId="0">
        <row r="5">
          <cell r="B5" t="str">
            <v>CADASTRAMENTO GEORREFERENCIADO DE PONTOS ATIVOS DE ILUMINAÇÃO PÚBLICA EM VIA PÚBLICAS,ORLA, PRAÇAS, JARDINS, PASSARELAS E TREVOS NA SP-55/BR-101 CONFORME MEMORIAL DESCRITIVO.</v>
          </cell>
          <cell r="C5"/>
          <cell r="D5"/>
          <cell r="E5"/>
          <cell r="F5"/>
        </row>
        <row r="6">
          <cell r="B6" t="str">
            <v>MUNICIPIO DE BERTIOGA</v>
          </cell>
          <cell r="C6"/>
          <cell r="D6"/>
          <cell r="E6"/>
          <cell r="F6"/>
        </row>
        <row r="9">
          <cell r="B9" t="str">
            <v>Cadastramento de georreferenciado dos  pontos de iluminação por coordenada GPS por coletor portátl.</v>
          </cell>
          <cell r="D9" t="str">
            <v>17000</v>
          </cell>
          <cell r="F9"/>
        </row>
        <row r="10">
          <cell r="B10" t="str">
            <v>Inventário com fotos dos pontos de iluminaçao publica, compreendendo a descriçao de pontos, braço. Luminária com potência e tipo de lampada, com inserção das infornações no software da prefeitura</v>
          </cell>
          <cell r="D10" t="str">
            <v>17000</v>
          </cell>
          <cell r="F10"/>
        </row>
        <row r="11">
          <cell r="B11" t="str">
            <v>Etiquetamento dos pontos de iluminaçao em placa de PVC, gravado em adesivo.tam 150 x 75 x 2,0mm</v>
          </cell>
          <cell r="D11" t="str">
            <v>17000</v>
          </cell>
          <cell r="F11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RONOGRAMA"/>
      <sheetName val="BDI"/>
      <sheetName val="BDI_empresas"/>
      <sheetName val="COTAÇÕES"/>
    </sheetNames>
    <sheetDataSet>
      <sheetData sheetId="0" refreshError="1">
        <row r="11">
          <cell r="A11" t="str">
            <v>1.</v>
          </cell>
          <cell r="C11" t="str">
            <v>un</v>
          </cell>
        </row>
        <row r="12">
          <cell r="A12" t="str">
            <v>2.</v>
          </cell>
          <cell r="C12" t="str">
            <v>un</v>
          </cell>
        </row>
        <row r="13">
          <cell r="A13" t="str">
            <v>3.</v>
          </cell>
          <cell r="C13" t="str">
            <v>un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O12" sqref="O12"/>
    </sheetView>
  </sheetViews>
  <sheetFormatPr defaultRowHeight="15" x14ac:dyDescent="0.25"/>
  <cols>
    <col min="1" max="1" width="11.42578125" customWidth="1"/>
    <col min="2" max="2" width="29" customWidth="1"/>
    <col min="16" max="16" width="13.42578125" customWidth="1"/>
    <col min="18" max="18" width="11.28515625" customWidth="1"/>
  </cols>
  <sheetData>
    <row r="1" spans="1:18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 t="s">
        <v>0</v>
      </c>
      <c r="P1" s="4">
        <v>44770</v>
      </c>
      <c r="Q1" s="5"/>
      <c r="R1" s="3"/>
    </row>
    <row r="2" spans="1:18" ht="18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"/>
      <c r="M2" s="6"/>
      <c r="N2" s="6"/>
      <c r="O2" s="6"/>
      <c r="P2" s="6"/>
      <c r="Q2" s="6"/>
      <c r="R2" s="3"/>
    </row>
    <row r="3" spans="1:18" ht="18" x14ac:dyDescent="0.2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7"/>
      <c r="M3" s="7"/>
      <c r="N3" s="7"/>
      <c r="O3" s="7"/>
      <c r="P3" s="7"/>
      <c r="Q3" s="3"/>
      <c r="R3" s="3"/>
    </row>
    <row r="4" spans="1:18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8"/>
      <c r="M4" s="8"/>
      <c r="N4" s="8"/>
      <c r="O4" s="8"/>
      <c r="P4" s="8"/>
      <c r="Q4" s="8"/>
      <c r="R4" s="3"/>
    </row>
    <row r="5" spans="1:18" ht="9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8"/>
      <c r="M5" s="8"/>
      <c r="N5" s="8"/>
      <c r="O5" s="8"/>
      <c r="P5" s="8"/>
      <c r="Q5" s="8"/>
      <c r="R5" s="3"/>
    </row>
    <row r="6" spans="1:18" hidden="1" x14ac:dyDescent="0.25">
      <c r="A6" s="9"/>
      <c r="B6" s="9"/>
      <c r="C6" s="10"/>
      <c r="D6" s="11"/>
      <c r="E6" s="1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43.5" customHeight="1" x14ac:dyDescent="0.25">
      <c r="A7" s="12" t="s">
        <v>2</v>
      </c>
      <c r="B7" s="66" t="str">
        <f>'[1]GEO bertioga R  '!B5:F5</f>
        <v>CADASTRAMENTO GEORREFERENCIADO DE PONTOS ATIVOS DE ILUMINAÇÃO PÚBLICA EM VIA PÚBLICAS,ORLA, PRAÇAS, JARDINS, PASSARELAS E TREVOS NA SP-55/BR-101 CONFORME MEMORIAL DESCRITIVO.</v>
      </c>
      <c r="C7" s="66"/>
      <c r="D7" s="66"/>
      <c r="E7" s="66"/>
      <c r="F7" s="66"/>
      <c r="G7" s="66"/>
      <c r="H7" s="66"/>
      <c r="I7" s="66"/>
      <c r="J7" s="66"/>
      <c r="K7" s="66"/>
      <c r="L7" s="13"/>
      <c r="M7" s="13"/>
      <c r="N7" s="13"/>
      <c r="O7" s="13"/>
      <c r="P7" s="13"/>
      <c r="Q7" s="13"/>
      <c r="R7" s="14"/>
    </row>
    <row r="8" spans="1:18" ht="26.25" x14ac:dyDescent="0.25">
      <c r="A8" s="12" t="s">
        <v>3</v>
      </c>
      <c r="B8" s="67" t="str">
        <f>'[1]GEO bertioga R  '!B6:F6</f>
        <v>MUNICIPIO DE BERTIOGA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3"/>
    </row>
    <row r="9" spans="1:18" ht="15.75" thickBot="1" x14ac:dyDescent="0.3">
      <c r="A9" s="15"/>
      <c r="B9" s="16"/>
      <c r="C9" s="16"/>
      <c r="D9" s="16"/>
      <c r="E9" s="16"/>
      <c r="F9" s="52" t="s">
        <v>4</v>
      </c>
      <c r="G9" s="52"/>
      <c r="H9" s="52"/>
      <c r="I9" s="52"/>
      <c r="J9" s="52"/>
      <c r="K9" s="52"/>
      <c r="L9" s="17"/>
      <c r="M9" s="17"/>
      <c r="N9" s="17"/>
      <c r="O9" s="17"/>
      <c r="P9" s="17"/>
      <c r="Q9" s="17"/>
      <c r="R9" s="3"/>
    </row>
    <row r="10" spans="1:18" x14ac:dyDescent="0.25">
      <c r="A10" s="15"/>
      <c r="B10" s="16"/>
      <c r="C10" s="16"/>
      <c r="D10" s="14"/>
      <c r="E10" s="14"/>
      <c r="F10" s="53" t="s">
        <v>5</v>
      </c>
      <c r="G10" s="54"/>
      <c r="H10" s="54"/>
      <c r="I10" s="54"/>
      <c r="J10" s="54"/>
      <c r="K10" s="55"/>
      <c r="L10" s="14"/>
      <c r="M10" s="14"/>
      <c r="N10" s="14"/>
      <c r="O10" s="14"/>
      <c r="P10" s="14"/>
      <c r="Q10" s="14"/>
      <c r="R10" s="3"/>
    </row>
    <row r="11" spans="1:18" ht="15.75" thickBot="1" x14ac:dyDescent="0.3">
      <c r="A11" s="18"/>
      <c r="B11" s="18"/>
      <c r="C11" s="18"/>
      <c r="D11" s="18"/>
      <c r="E11" s="18"/>
      <c r="F11" s="56" t="s">
        <v>6</v>
      </c>
      <c r="G11" s="57"/>
      <c r="H11" s="57" t="s">
        <v>7</v>
      </c>
      <c r="I11" s="57"/>
      <c r="J11" s="57" t="s">
        <v>8</v>
      </c>
      <c r="K11" s="58"/>
      <c r="L11" s="3"/>
      <c r="M11" s="3"/>
      <c r="N11" s="3"/>
      <c r="O11" s="3"/>
      <c r="P11" s="3"/>
      <c r="Q11" s="3"/>
      <c r="R11" s="3"/>
    </row>
    <row r="12" spans="1:18" ht="39" thickBot="1" x14ac:dyDescent="0.3">
      <c r="A12" s="19" t="s">
        <v>9</v>
      </c>
      <c r="B12" s="20" t="s">
        <v>10</v>
      </c>
      <c r="C12" s="20" t="s">
        <v>11</v>
      </c>
      <c r="D12" s="21" t="s">
        <v>12</v>
      </c>
      <c r="E12" s="22" t="s">
        <v>13</v>
      </c>
      <c r="F12" s="23" t="s">
        <v>14</v>
      </c>
      <c r="G12" s="24" t="s">
        <v>15</v>
      </c>
      <c r="H12" s="24" t="s">
        <v>14</v>
      </c>
      <c r="I12" s="24" t="s">
        <v>15</v>
      </c>
      <c r="J12" s="24" t="s">
        <v>14</v>
      </c>
      <c r="K12" s="25" t="s">
        <v>15</v>
      </c>
      <c r="L12" s="3"/>
      <c r="M12" s="3"/>
      <c r="N12" s="3"/>
      <c r="O12" s="3"/>
      <c r="P12" s="3"/>
      <c r="Q12" s="3"/>
      <c r="R12" s="3"/>
    </row>
    <row r="13" spans="1:18" ht="63.75" x14ac:dyDescent="0.25">
      <c r="A13" s="26" t="str">
        <f>[2]ORÇAMENTO!A11</f>
        <v>1.</v>
      </c>
      <c r="B13" s="27" t="str">
        <f>'[1]GEO bertioga R  '!B9</f>
        <v>Cadastramento de georreferenciado dos  pontos de iluminação por coordenada GPS por coletor portátl.</v>
      </c>
      <c r="C13" s="28" t="str">
        <f>[2]ORÇAMENTO!C11</f>
        <v>un</v>
      </c>
      <c r="D13" s="29" t="str">
        <f>'[1]GEO bertioga R  '!D9</f>
        <v>17000</v>
      </c>
      <c r="E13" s="30">
        <f>'[1]GEO bertioga R  '!F9</f>
        <v>0</v>
      </c>
      <c r="F13" s="31">
        <f>$E13*G13</f>
        <v>0</v>
      </c>
      <c r="G13" s="32">
        <v>0.5</v>
      </c>
      <c r="H13" s="33">
        <f t="shared" ref="H13:H15" si="0">$E13*I13</f>
        <v>0</v>
      </c>
      <c r="I13" s="32">
        <v>0.2</v>
      </c>
      <c r="J13" s="33">
        <f t="shared" ref="J13:J15" si="1">$E13*K13</f>
        <v>0</v>
      </c>
      <c r="K13" s="34">
        <v>0.15</v>
      </c>
      <c r="L13" s="3"/>
      <c r="M13" s="3"/>
      <c r="N13" s="3"/>
      <c r="O13" s="3"/>
      <c r="P13" s="3"/>
      <c r="Q13" s="3"/>
      <c r="R13" s="35">
        <f>G13+I13+I25+K25</f>
        <v>0.7</v>
      </c>
    </row>
    <row r="14" spans="1:18" ht="102" x14ac:dyDescent="0.25">
      <c r="A14" s="26" t="str">
        <f>[2]ORÇAMENTO!A12</f>
        <v>2.</v>
      </c>
      <c r="B14" s="36" t="str">
        <f>'[1]GEO bertioga R  '!B10</f>
        <v>Inventário com fotos dos pontos de iluminaçao publica, compreendendo a descriçao de pontos, braço. Luminária com potência e tipo de lampada, com inserção das infornações no software da prefeitura</v>
      </c>
      <c r="C14" s="28" t="str">
        <f>[2]ORÇAMENTO!C12</f>
        <v>un</v>
      </c>
      <c r="D14" s="29" t="str">
        <f>'[1]GEO bertioga R  '!D10</f>
        <v>17000</v>
      </c>
      <c r="E14" s="30">
        <f>'[1]GEO bertioga R  '!F10</f>
        <v>0</v>
      </c>
      <c r="F14" s="31">
        <f t="shared" ref="F14:F15" si="2">$E14*G14</f>
        <v>0</v>
      </c>
      <c r="G14" s="32"/>
      <c r="H14" s="33">
        <f t="shared" si="0"/>
        <v>0</v>
      </c>
      <c r="I14" s="32"/>
      <c r="J14" s="33">
        <f t="shared" si="1"/>
        <v>0</v>
      </c>
      <c r="K14" s="34"/>
      <c r="L14" s="3"/>
      <c r="M14" s="3"/>
      <c r="N14" s="3"/>
      <c r="O14" s="3"/>
      <c r="P14" s="3"/>
      <c r="Q14" s="3"/>
      <c r="R14" s="35">
        <f>G14+I14+I26+K26</f>
        <v>1</v>
      </c>
    </row>
    <row r="15" spans="1:18" ht="64.5" thickBot="1" x14ac:dyDescent="0.3">
      <c r="A15" s="37" t="str">
        <f>[2]ORÇAMENTO!A13</f>
        <v>3.</v>
      </c>
      <c r="B15" s="38" t="str">
        <f>'[1]GEO bertioga R  '!B11</f>
        <v>Etiquetamento dos pontos de iluminaçao em placa de PVC, gravado em adesivo.tam 150 x 75 x 2,0mm</v>
      </c>
      <c r="C15" s="39" t="str">
        <f>[2]ORÇAMENTO!C13</f>
        <v>un</v>
      </c>
      <c r="D15" s="40" t="str">
        <f>'[1]GEO bertioga R  '!D11</f>
        <v>17000</v>
      </c>
      <c r="E15" s="41">
        <f>'[1]GEO bertioga R  '!F11</f>
        <v>0</v>
      </c>
      <c r="F15" s="42">
        <f t="shared" si="2"/>
        <v>0</v>
      </c>
      <c r="G15" s="43">
        <v>0.25</v>
      </c>
      <c r="H15" s="44">
        <f t="shared" si="0"/>
        <v>0</v>
      </c>
      <c r="I15" s="43">
        <v>0.25</v>
      </c>
      <c r="J15" s="44">
        <f t="shared" si="1"/>
        <v>0</v>
      </c>
      <c r="K15" s="45">
        <v>0.25</v>
      </c>
      <c r="L15" s="3"/>
      <c r="M15" s="3"/>
      <c r="N15" s="3"/>
      <c r="O15" s="3"/>
      <c r="P15" s="3"/>
      <c r="Q15" s="3"/>
      <c r="R15" s="35">
        <f>G15+I15+I27+K27</f>
        <v>0.5</v>
      </c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5">
      <c r="A17" s="59" t="s">
        <v>16</v>
      </c>
      <c r="B17" s="60"/>
      <c r="C17" s="60"/>
      <c r="D17" s="60"/>
      <c r="E17" s="46">
        <f>TRUNC(SUM(E13:E15),3)</f>
        <v>0</v>
      </c>
      <c r="F17" s="46">
        <f>ROUND(SUM(F13:F15),2)</f>
        <v>0</v>
      </c>
      <c r="G17" s="47"/>
      <c r="H17" s="46">
        <f>ROUND(SUM(H13:H15),2)</f>
        <v>0</v>
      </c>
      <c r="I17" s="47"/>
      <c r="J17" s="46">
        <f>ROUND(SUM(J13:J15),2)</f>
        <v>0</v>
      </c>
      <c r="K17" s="47"/>
      <c r="L17" s="48"/>
      <c r="M17" s="48"/>
      <c r="N17" s="48"/>
      <c r="O17" s="48"/>
      <c r="P17" s="48"/>
      <c r="Q17" s="48"/>
      <c r="R17" s="48">
        <f>SUM(F17:Q17)</f>
        <v>0</v>
      </c>
    </row>
    <row r="18" spans="1:18" x14ac:dyDescent="0.25">
      <c r="A18" s="61" t="s">
        <v>17</v>
      </c>
      <c r="B18" s="62"/>
      <c r="C18" s="62"/>
      <c r="D18" s="63"/>
      <c r="E18" s="49" t="e">
        <f>SUM(F18:Q18)</f>
        <v>#DIV/0!</v>
      </c>
      <c r="F18" s="50" t="e">
        <f>F17/$E$17</f>
        <v>#DIV/0!</v>
      </c>
      <c r="G18" s="51"/>
      <c r="H18" s="50" t="e">
        <f t="shared" ref="H18:J18" si="3">H17/$E$17</f>
        <v>#DIV/0!</v>
      </c>
      <c r="I18" s="51"/>
      <c r="J18" s="50" t="e">
        <f t="shared" si="3"/>
        <v>#DIV/0!</v>
      </c>
      <c r="K18" s="51"/>
      <c r="L18" s="3"/>
      <c r="M18" s="3"/>
      <c r="N18" s="3"/>
      <c r="O18" s="3"/>
      <c r="P18" s="3"/>
      <c r="Q18" s="3"/>
      <c r="R18" s="3"/>
    </row>
    <row r="19" spans="1:18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 thickBot="1" x14ac:dyDescent="0.3">
      <c r="A21" s="3"/>
      <c r="B21" s="3"/>
      <c r="C21" s="3"/>
      <c r="D21" s="3"/>
      <c r="E21" s="3"/>
      <c r="F21" s="52" t="s">
        <v>4</v>
      </c>
      <c r="G21" s="52"/>
      <c r="H21" s="52"/>
      <c r="I21" s="52"/>
      <c r="J21" s="52"/>
      <c r="K21" s="52"/>
      <c r="L21" s="3"/>
      <c r="M21" s="3"/>
      <c r="N21" s="3"/>
      <c r="O21" s="3"/>
      <c r="P21" s="3"/>
      <c r="Q21" s="3"/>
      <c r="R21" s="3"/>
    </row>
    <row r="22" spans="1:18" x14ac:dyDescent="0.25">
      <c r="A22" s="3"/>
      <c r="B22" s="3"/>
      <c r="C22" s="3"/>
      <c r="D22" s="3"/>
      <c r="E22" s="3"/>
      <c r="F22" s="53" t="s">
        <v>5</v>
      </c>
      <c r="G22" s="54"/>
      <c r="H22" s="54"/>
      <c r="I22" s="54"/>
      <c r="J22" s="54"/>
      <c r="K22" s="55"/>
      <c r="L22" s="3"/>
      <c r="M22" s="3"/>
      <c r="N22" s="3"/>
      <c r="O22" s="3"/>
      <c r="P22" s="3"/>
      <c r="Q22" s="3"/>
      <c r="R22" s="3"/>
    </row>
    <row r="23" spans="1:18" ht="15.75" thickBot="1" x14ac:dyDescent="0.3">
      <c r="A23" s="3"/>
      <c r="B23" s="3"/>
      <c r="C23" s="3"/>
      <c r="D23" s="3"/>
      <c r="E23" s="3"/>
      <c r="F23" s="56" t="s">
        <v>18</v>
      </c>
      <c r="G23" s="57"/>
      <c r="H23" s="57" t="s">
        <v>19</v>
      </c>
      <c r="I23" s="57"/>
      <c r="J23" s="57" t="s">
        <v>20</v>
      </c>
      <c r="K23" s="58"/>
      <c r="L23" s="3"/>
      <c r="M23" s="3"/>
      <c r="N23" s="3"/>
      <c r="O23" s="3"/>
      <c r="P23" s="3"/>
      <c r="Q23" s="3"/>
      <c r="R23" s="3"/>
    </row>
    <row r="24" spans="1:18" ht="15.75" thickBot="1" x14ac:dyDescent="0.3">
      <c r="A24" s="3"/>
      <c r="B24" s="3"/>
      <c r="C24" s="3"/>
      <c r="D24" s="3"/>
      <c r="E24" s="3"/>
      <c r="F24" s="23" t="s">
        <v>14</v>
      </c>
      <c r="G24" s="24" t="s">
        <v>15</v>
      </c>
      <c r="H24" s="24" t="s">
        <v>14</v>
      </c>
      <c r="I24" s="24" t="s">
        <v>15</v>
      </c>
      <c r="J24" s="24" t="s">
        <v>14</v>
      </c>
      <c r="K24" s="25" t="s">
        <v>15</v>
      </c>
      <c r="L24" s="3"/>
      <c r="M24" s="3"/>
      <c r="N24" s="3"/>
      <c r="O24" s="3"/>
      <c r="P24" s="3"/>
      <c r="Q24" s="3"/>
      <c r="R24" s="3"/>
    </row>
    <row r="25" spans="1:18" x14ac:dyDescent="0.25">
      <c r="A25" s="3"/>
      <c r="B25" s="3"/>
      <c r="C25" s="3"/>
      <c r="D25" s="3"/>
      <c r="E25" s="3"/>
      <c r="F25" s="31">
        <f>$E13*G25</f>
        <v>0</v>
      </c>
      <c r="G25" s="32">
        <v>0.15</v>
      </c>
      <c r="H25" s="33">
        <f>$E13*I25</f>
        <v>0</v>
      </c>
      <c r="I25" s="32"/>
      <c r="J25" s="33">
        <f>$E13*K25</f>
        <v>0</v>
      </c>
      <c r="K25" s="34"/>
      <c r="L25" s="3"/>
      <c r="M25" s="3"/>
      <c r="N25" s="3"/>
      <c r="O25" s="3"/>
      <c r="P25" s="3"/>
      <c r="Q25" s="3"/>
      <c r="R25" s="3"/>
    </row>
    <row r="26" spans="1:18" x14ac:dyDescent="0.25">
      <c r="A26" s="3"/>
      <c r="B26" s="3"/>
      <c r="C26" s="3"/>
      <c r="D26" s="3"/>
      <c r="E26" s="3"/>
      <c r="F26" s="31">
        <f>$E14*G26</f>
        <v>0</v>
      </c>
      <c r="G26" s="32"/>
      <c r="H26" s="33">
        <f>$E14*I26</f>
        <v>0</v>
      </c>
      <c r="I26" s="32">
        <v>0.5</v>
      </c>
      <c r="J26" s="33">
        <f>$E14*K26</f>
        <v>0</v>
      </c>
      <c r="K26" s="34">
        <v>0.5</v>
      </c>
      <c r="L26" s="3"/>
      <c r="M26" s="3"/>
      <c r="N26" s="3"/>
      <c r="O26" s="3"/>
      <c r="P26" s="3"/>
      <c r="Q26" s="3"/>
      <c r="R26" s="3"/>
    </row>
    <row r="27" spans="1:18" ht="15.75" thickBot="1" x14ac:dyDescent="0.3">
      <c r="A27" s="3"/>
      <c r="B27" s="3"/>
      <c r="C27" s="3"/>
      <c r="D27" s="3"/>
      <c r="E27" s="3"/>
      <c r="F27" s="42">
        <f>$E15*G27</f>
        <v>0</v>
      </c>
      <c r="G27" s="43">
        <v>0.25</v>
      </c>
      <c r="H27" s="44">
        <f>$E15*I27</f>
        <v>0</v>
      </c>
      <c r="I27" s="43">
        <v>0</v>
      </c>
      <c r="J27" s="44">
        <f>$E15*K27</f>
        <v>0</v>
      </c>
      <c r="K27" s="45"/>
      <c r="L27" s="3"/>
      <c r="M27" s="3"/>
      <c r="N27" s="3"/>
      <c r="O27" s="3"/>
      <c r="P27" s="3"/>
      <c r="Q27" s="3"/>
      <c r="R27" s="3"/>
    </row>
    <row r="28" spans="1:18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5">
      <c r="A29" s="3"/>
      <c r="B29" s="3"/>
      <c r="C29" s="3"/>
      <c r="D29" s="3"/>
      <c r="E29" s="3"/>
      <c r="F29" s="46">
        <f>ROUND(SUM(F25:F27),2)</f>
        <v>0</v>
      </c>
      <c r="G29" s="47"/>
      <c r="H29" s="46">
        <f>ROUND(SUM(H25:H27),2)</f>
        <v>0</v>
      </c>
      <c r="I29" s="47"/>
      <c r="J29" s="46">
        <f>ROUND(SUM(J25:J27),2)</f>
        <v>0</v>
      </c>
      <c r="K29" s="47"/>
      <c r="L29" s="3"/>
      <c r="M29" s="3"/>
      <c r="N29" s="3"/>
      <c r="O29" s="3"/>
      <c r="P29" s="3"/>
      <c r="Q29" s="3"/>
      <c r="R29" s="3"/>
    </row>
    <row r="30" spans="1:18" x14ac:dyDescent="0.25">
      <c r="A30" s="3"/>
      <c r="B30" s="3"/>
      <c r="C30" s="3"/>
      <c r="D30" s="3"/>
      <c r="E30" s="3"/>
      <c r="F30" s="50" t="e">
        <f t="shared" ref="F30" si="4">F29/$E$17</f>
        <v>#DIV/0!</v>
      </c>
      <c r="G30" s="51"/>
      <c r="H30" s="50" t="e">
        <f t="shared" ref="H30" si="5">H29/$E$17</f>
        <v>#DIV/0!</v>
      </c>
      <c r="I30" s="51"/>
      <c r="J30" s="50" t="e">
        <f t="shared" ref="J30" si="6">J29/$E$17</f>
        <v>#DIV/0!</v>
      </c>
      <c r="K30" s="51"/>
      <c r="L30" s="3"/>
      <c r="M30" s="3"/>
      <c r="N30" s="3"/>
      <c r="O30" s="3"/>
      <c r="P30" s="3"/>
      <c r="Q30" s="3"/>
      <c r="R30" s="3"/>
    </row>
  </sheetData>
  <mergeCells count="17">
    <mergeCell ref="A18:D18"/>
    <mergeCell ref="A2:K2"/>
    <mergeCell ref="A3:K3"/>
    <mergeCell ref="A4:K4"/>
    <mergeCell ref="B7:K7"/>
    <mergeCell ref="B8:Q8"/>
    <mergeCell ref="F9:K9"/>
    <mergeCell ref="F10:K10"/>
    <mergeCell ref="F11:G11"/>
    <mergeCell ref="H11:I11"/>
    <mergeCell ref="J11:K11"/>
    <mergeCell ref="A17:D17"/>
    <mergeCell ref="F21:K21"/>
    <mergeCell ref="F22:K22"/>
    <mergeCell ref="F23:G23"/>
    <mergeCell ref="H23:I23"/>
    <mergeCell ref="J23:K23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Telefonica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fernando_1980 maciel</dc:creator>
  <cp:lastModifiedBy>fernando_1980 maciel</cp:lastModifiedBy>
  <dcterms:created xsi:type="dcterms:W3CDTF">2022-09-05T14:11:34Z</dcterms:created>
  <dcterms:modified xsi:type="dcterms:W3CDTF">2022-09-05T14:16:17Z</dcterms:modified>
</cp:coreProperties>
</file>