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Compras\Adm.Selc\ADM.2022\EDITAIS\TOMADA DE PREÇO\TP 21.2022 COVEIRO PROC.9446.2019\EDITAL RERETIFICADO\"/>
    </mc:Choice>
  </mc:AlternateContent>
  <bookViews>
    <workbookView xWindow="0" yWindow="0" windowWidth="28125" windowHeight="12495" activeTab="3"/>
  </bookViews>
  <sheets>
    <sheet name="Lider Equ. - Encarr - em Branco" sheetId="1" r:id="rId1"/>
    <sheet name="Serv. de Coveiro - em Branco" sheetId="2" r:id="rId2"/>
    <sheet name="Eq. Aux Serv. Gerais - Branco" sheetId="3" r:id="rId3"/>
    <sheet name="PLANILHA PROPOST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SE2">#REF!</definedName>
    <definedName name="_________________CEL17">#REF!</definedName>
    <definedName name="_______________JVD2">#REF!</definedName>
    <definedName name="_______________JVD4">#REF!</definedName>
    <definedName name="______________CEL17" localSheetId="0">#REF!</definedName>
    <definedName name="______________JVD2" localSheetId="0">#REF!</definedName>
    <definedName name="______________JVD4" localSheetId="0">#REF!</definedName>
    <definedName name="______________SE2" localSheetId="0">#REF!</definedName>
    <definedName name="________CEL17" localSheetId="2">#REF!</definedName>
    <definedName name="________CEL17">#REF!</definedName>
    <definedName name="________JVD2" localSheetId="2">#REF!</definedName>
    <definedName name="________JVD2">#REF!</definedName>
    <definedName name="________JVD4" localSheetId="2">#REF!</definedName>
    <definedName name="________JVD4">#REF!</definedName>
    <definedName name="________SE2" localSheetId="2">#REF!</definedName>
    <definedName name="_______CEL17" localSheetId="2">#REF!</definedName>
    <definedName name="_______JVD2" localSheetId="2">#REF!</definedName>
    <definedName name="_______JVD4" localSheetId="2">#REF!</definedName>
    <definedName name="_______pav1">'[1]Memória Cálculo 26 (2)'!$E$58</definedName>
    <definedName name="_______SE2" localSheetId="1">#REF!</definedName>
    <definedName name="______CEL17" localSheetId="2">#REF!</definedName>
    <definedName name="______CEL17">#REF!</definedName>
    <definedName name="______JVD2" localSheetId="2">#REF!</definedName>
    <definedName name="______JVD2">#REF!</definedName>
    <definedName name="______JVD4" localSheetId="2">#REF!</definedName>
    <definedName name="______JVD4">#REF!</definedName>
    <definedName name="______pav1">'[1]Memória Cálculo 26 (2)'!$E$58</definedName>
    <definedName name="______SE2" localSheetId="2">#REF!</definedName>
    <definedName name="______SE2">#REF!</definedName>
    <definedName name="_____CEL17" localSheetId="1">#REF!</definedName>
    <definedName name="_____JVD2" localSheetId="2">#REF!</definedName>
    <definedName name="_____JVD2">#REF!</definedName>
    <definedName name="_____JVD4" localSheetId="2">#REF!</definedName>
    <definedName name="_____JVD4">#REF!</definedName>
    <definedName name="_____pav1">'[1]Memória Cálculo 26 (2)'!$E$58</definedName>
    <definedName name="_____SE2" localSheetId="2">#REF!</definedName>
    <definedName name="_____SE2">#REF!</definedName>
    <definedName name="____CEL17" localSheetId="2">#REF!</definedName>
    <definedName name="____CEL17">#REF!</definedName>
    <definedName name="____JVD2" localSheetId="2">#REF!</definedName>
    <definedName name="____JVD2">#REF!</definedName>
    <definedName name="____JVD4" localSheetId="2">#REF!</definedName>
    <definedName name="____JVD4">#REF!</definedName>
    <definedName name="____pav1">'[1]Memória Cálculo 26 (2)'!$E$58</definedName>
    <definedName name="____SE2" localSheetId="2">#REF!</definedName>
    <definedName name="____SE2">#REF!</definedName>
    <definedName name="___CEL17" localSheetId="2">#REF!</definedName>
    <definedName name="___CEL17">#REF!</definedName>
    <definedName name="___JVD2" localSheetId="1">#REF!</definedName>
    <definedName name="___JVD4" localSheetId="1">#REF!</definedName>
    <definedName name="___pav1">'[1]Memória Cálculo 26 (2)'!$E$58</definedName>
    <definedName name="___SE2" localSheetId="2">#REF!</definedName>
    <definedName name="___SE2">#REF!</definedName>
    <definedName name="__CEL17" localSheetId="2">#REF!</definedName>
    <definedName name="__CEL17">#REF!</definedName>
    <definedName name="__JVD2" localSheetId="2">#REF!</definedName>
    <definedName name="__JVD2">#REF!</definedName>
    <definedName name="__JVD4" localSheetId="2">#REF!</definedName>
    <definedName name="__JVD4">#REF!</definedName>
    <definedName name="__pav1">'[1]Memória Cálculo 26 (2)'!$E$58</definedName>
    <definedName name="__SE2" localSheetId="2">#REF!</definedName>
    <definedName name="__SE2">#REF!</definedName>
    <definedName name="_10102_Total" localSheetId="2">#REF!</definedName>
    <definedName name="_10102_Total" localSheetId="0">#REF!</definedName>
    <definedName name="_10102_Total" localSheetId="1">#REF!</definedName>
    <definedName name="_CEL17" localSheetId="2">#REF!</definedName>
    <definedName name="_CEL17" localSheetId="0">#REF!</definedName>
    <definedName name="_CEL17" localSheetId="1">#REF!</definedName>
    <definedName name="_JVD2" localSheetId="2">#REF!</definedName>
    <definedName name="_JVD2" localSheetId="0">#REF!</definedName>
    <definedName name="_JVD2" localSheetId="1">#REF!</definedName>
    <definedName name="_JVD4" localSheetId="2">#REF!</definedName>
    <definedName name="_JVD4" localSheetId="0">#REF!</definedName>
    <definedName name="_JVD4" localSheetId="1">#REF!</definedName>
    <definedName name="_pav1">'[1]Memória Cálculo 26 (2)'!$E$58</definedName>
    <definedName name="_SE2" localSheetId="2">#REF!</definedName>
    <definedName name="_SE2" localSheetId="0">#REF!</definedName>
    <definedName name="_SE2" localSheetId="1">#REF!</definedName>
    <definedName name="a" localSheetId="2">#REF!</definedName>
    <definedName name="a">#REF!</definedName>
    <definedName name="Area" localSheetId="2">#REF!</definedName>
    <definedName name="Area" localSheetId="0">#REF!</definedName>
    <definedName name="Area" localSheetId="1">#REF!</definedName>
    <definedName name="_xlnm.Extract" localSheetId="2">#REF!</definedName>
    <definedName name="_xlnm.Extract">#REF!</definedName>
    <definedName name="_xlnm.Print_Area" localSheetId="2">'Eq. Aux Serv. Gerais - Branco'!$B$1:$H$84</definedName>
    <definedName name="_xlnm.Print_Area" localSheetId="0">'Lider Equ. - Encarr - em Branco'!$B$1:$H$83</definedName>
    <definedName name="_xlnm.Print_Area" localSheetId="1">'Serv. de Coveiro - em Branco'!$B$1:$H$84</definedName>
    <definedName name="AreaTeste" localSheetId="2">#REF!</definedName>
    <definedName name="AreaTeste">#REF!</definedName>
    <definedName name="AreaTeste2" localSheetId="2">#REF!</definedName>
    <definedName name="AreaTeste2">#REF!</definedName>
    <definedName name="as" localSheetId="2">#REF!</definedName>
    <definedName name="as">#REF!</definedName>
    <definedName name="aux" localSheetId="2">#REF!</definedName>
    <definedName name="aux">#REF!</definedName>
    <definedName name="aUXILIAR">#REF!</definedName>
    <definedName name="b" localSheetId="2">#REF!</definedName>
    <definedName name="b">#REF!</definedName>
    <definedName name="berç1">'[1]Memória Cálculo 26 (2)'!$F$58</definedName>
    <definedName name="CADCOMP" localSheetId="2">#REF!</definedName>
    <definedName name="CADCOMP" localSheetId="0">#REF!</definedName>
    <definedName name="CADCOMP" localSheetId="1">#REF!</definedName>
    <definedName name="Caminhoes" localSheetId="2">#REF!</definedName>
    <definedName name="Caminhoes">#REF!</definedName>
    <definedName name="CélulaInicioPlanilha" localSheetId="2">#REF!</definedName>
    <definedName name="CélulaInicioPlanilha">#REF!</definedName>
    <definedName name="CélulaResumo" localSheetId="2">#REF!</definedName>
    <definedName name="CélulaResumo">#REF!</definedName>
    <definedName name="çl" localSheetId="2">#REF!</definedName>
    <definedName name="çl">#REF!</definedName>
    <definedName name="copfr" localSheetId="2">[3]Distrib!#REF!</definedName>
    <definedName name="copfr" localSheetId="0">[3]Distrib!#REF!</definedName>
    <definedName name="copfr" localSheetId="1">[3]Distrib!#REF!</definedName>
    <definedName name="copr" localSheetId="2">[3]Distrib!#REF!</definedName>
    <definedName name="copr" localSheetId="0">[3]Distrib!#REF!</definedName>
    <definedName name="copr" localSheetId="1">[3]Distrib!#REF!</definedName>
    <definedName name="CPU" localSheetId="2">SUM(#REF!+#REF!)</definedName>
    <definedName name="CPU" localSheetId="0">SUM(#REF!+#REF!)</definedName>
    <definedName name="CPU" localSheetId="1">SUM(#REF!+#REF!)</definedName>
    <definedName name="Crédito" localSheetId="2">'[4]rateio adm 14'!#REF!</definedName>
    <definedName name="Crédito" localSheetId="0">'[4]rateio adm 14'!#REF!</definedName>
    <definedName name="Crédito" localSheetId="1">'[4]rateio adm 14'!#REF!</definedName>
    <definedName name="_xlnm.Criteria" localSheetId="2">#REF!</definedName>
    <definedName name="_xlnm.Criteria">#REF!</definedName>
    <definedName name="dados" localSheetId="2">#REF!</definedName>
    <definedName name="dados" localSheetId="0">#REF!</definedName>
    <definedName name="dados" localSheetId="1">#REF!</definedName>
    <definedName name="dasd" localSheetId="2">#REF!</definedName>
    <definedName name="dasd" localSheetId="0">#REF!</definedName>
    <definedName name="dasd" localSheetId="1">#REF!</definedName>
    <definedName name="data1">'[2]hO 3615.1'!$D$9</definedName>
    <definedName name="Database" localSheetId="2" hidden="1">#REF!</definedName>
    <definedName name="Database" hidden="1">#REF!</definedName>
    <definedName name="DBO" localSheetId="2">#REF!</definedName>
    <definedName name="DBO" localSheetId="0">#REF!</definedName>
    <definedName name="DBO" localSheetId="1">#REF!</definedName>
    <definedName name="DBP" localSheetId="2">#REF!</definedName>
    <definedName name="DBP" localSheetId="0">#REF!</definedName>
    <definedName name="DBP" localSheetId="1">#REF!</definedName>
    <definedName name="DRE" localSheetId="2">#REF!</definedName>
    <definedName name="DRE">#REF!</definedName>
    <definedName name="DRI" localSheetId="2">#REF!</definedName>
    <definedName name="DRI" localSheetId="0">#REF!</definedName>
    <definedName name="DRI" localSheetId="1">#REF!</definedName>
    <definedName name="dsad" localSheetId="2">#REF!</definedName>
    <definedName name="dsad" localSheetId="0">#REF!</definedName>
    <definedName name="dsad" localSheetId="1">#REF!</definedName>
    <definedName name="enc" localSheetId="2">#REF!</definedName>
    <definedName name="enc" localSheetId="0">#REF!</definedName>
    <definedName name="enc" localSheetId="1">#REF!</definedName>
    <definedName name="enc." localSheetId="2">#REF!</definedName>
    <definedName name="enc.">#REF!</definedName>
    <definedName name="enc_" localSheetId="2">#REF!</definedName>
    <definedName name="enc_">#REF!</definedName>
    <definedName name="encarregado" localSheetId="2">#REF!</definedName>
    <definedName name="encarregado" localSheetId="0">#REF!</definedName>
    <definedName name="encarregado" localSheetId="1">#REF!</definedName>
    <definedName name="encfachada" localSheetId="2">#REF!</definedName>
    <definedName name="encfachada" localSheetId="0">#REF!</definedName>
    <definedName name="encfachada" localSheetId="1">#REF!</definedName>
    <definedName name="encserv" localSheetId="2">#REF!</definedName>
    <definedName name="encserv" localSheetId="0">#REF!</definedName>
    <definedName name="encserv" localSheetId="1">#REF!</definedName>
    <definedName name="encvidros" localSheetId="2">#REF!</definedName>
    <definedName name="encvidros" localSheetId="0">#REF!</definedName>
    <definedName name="encvidros" localSheetId="1">#REF!</definedName>
    <definedName name="escoramento" localSheetId="2">#REF!</definedName>
    <definedName name="escoramento" localSheetId="0">#REF!</definedName>
    <definedName name="escoramento" localSheetId="1">#REF!</definedName>
    <definedName name="Excel_BuiltIn_Criteria" localSheetId="2">#REF!</definedName>
    <definedName name="Excel_BuiltIn_Criteria" localSheetId="0">#REF!</definedName>
    <definedName name="Excel_BuiltIn_Criteria" localSheetId="1">#REF!</definedName>
    <definedName name="Excel_BuiltIn_Database" localSheetId="2">#REF!</definedName>
    <definedName name="Excel_BuiltIn_Database" localSheetId="0">#REF!</definedName>
    <definedName name="Excel_BuiltIn_Database" localSheetId="1">#REF!</definedName>
    <definedName name="Excel_BuiltIn_Extract" localSheetId="2">#REF!</definedName>
    <definedName name="Excel_BuiltIn_Extract" localSheetId="0">#REF!</definedName>
    <definedName name="Excel_BuiltIn_Extract" localSheetId="1">#REF!</definedName>
    <definedName name="Excel_BuiltIn_Print_Area" localSheetId="2">#REF!</definedName>
    <definedName name="Excel_BuiltIn_Print_Area">#REF!</definedName>
    <definedName name="Ferramentas" localSheetId="2">#REF!</definedName>
    <definedName name="Ferramentas" localSheetId="0">#REF!</definedName>
    <definedName name="Ferramentas" localSheetId="1">#REF!</definedName>
    <definedName name="FIM" localSheetId="2">#REF!</definedName>
    <definedName name="FIM">#REF!</definedName>
    <definedName name="frio1">'[1]Memória Cálculo 26 (2)'!$D$58</definedName>
    <definedName name="Grupo" localSheetId="2">#REF!</definedName>
    <definedName name="Grupo" localSheetId="0">#REF!</definedName>
    <definedName name="Grupo" localSheetId="1">#REF!</definedName>
    <definedName name="HRM" localSheetId="2">#REF!</definedName>
    <definedName name="HRM" localSheetId="0">#REF!</definedName>
    <definedName name="HRM" localSheetId="1">#REF!</definedName>
    <definedName name="I" localSheetId="2">#REF!</definedName>
    <definedName name="I" localSheetId="0">#REF!</definedName>
    <definedName name="I" localSheetId="1">#REF!</definedName>
    <definedName name="IC" localSheetId="2">#REF!</definedName>
    <definedName name="IC" localSheetId="0">#REF!</definedName>
    <definedName name="IC" localSheetId="1">#REF!</definedName>
    <definedName name="IG" localSheetId="2">#REF!</definedName>
    <definedName name="IG" localSheetId="0">#REF!</definedName>
    <definedName name="IG" localSheetId="1">#REF!</definedName>
    <definedName name="II" localSheetId="2">#REF!</definedName>
    <definedName name="II" localSheetId="0">#REF!</definedName>
    <definedName name="II" localSheetId="1">#REF!</definedName>
    <definedName name="IJ" localSheetId="2">#REF!</definedName>
    <definedName name="IJ" localSheetId="0">#REF!</definedName>
    <definedName name="IJ" localSheetId="1">#REF!</definedName>
    <definedName name="INS" localSheetId="2">#REF!</definedName>
    <definedName name="INS" localSheetId="0">#REF!</definedName>
    <definedName name="INS" localSheetId="1">#REF!</definedName>
    <definedName name="INSUMOS" localSheetId="2">#REF!</definedName>
    <definedName name="INSUMOS">#REF!</definedName>
    <definedName name="IV" localSheetId="2">#REF!</definedName>
    <definedName name="IV" localSheetId="0">#REF!</definedName>
    <definedName name="IV" localSheetId="1">#REF!</definedName>
    <definedName name="JVD" localSheetId="2">#REF!</definedName>
    <definedName name="JVD" localSheetId="0">#REF!</definedName>
    <definedName name="JVD" localSheetId="1">#REF!</definedName>
    <definedName name="lfachada" localSheetId="2">#REF!</definedName>
    <definedName name="lfachada" localSheetId="0">#REF!</definedName>
    <definedName name="lfachada" localSheetId="1">#REF!</definedName>
    <definedName name="limpfr" localSheetId="2">[3]Distrib!#REF!</definedName>
    <definedName name="limpfr" localSheetId="0">[3]Distrib!#REF!</definedName>
    <definedName name="limpfr" localSheetId="1">[3]Distrib!#REF!</definedName>
    <definedName name="limpr" localSheetId="2">[3]Distrib!#REF!</definedName>
    <definedName name="limpr" localSheetId="0">[3]Distrib!#REF!</definedName>
    <definedName name="limpr" localSheetId="1">[3]Distrib!#REF!</definedName>
    <definedName name="limpvidros" localSheetId="2">#REF!</definedName>
    <definedName name="limpvidros" localSheetId="0">#REF!</definedName>
    <definedName name="limpvidros" localSheetId="1">#REF!</definedName>
    <definedName name="LST" localSheetId="2">#REF!</definedName>
    <definedName name="LST" localSheetId="0">#REF!</definedName>
    <definedName name="LST" localSheetId="1">#REF!</definedName>
    <definedName name="lvidros" localSheetId="2">#REF!</definedName>
    <definedName name="lvidros" localSheetId="0">#REF!</definedName>
    <definedName name="lvidros" localSheetId="1">#REF!</definedName>
    <definedName name="MO" localSheetId="2">#REF!</definedName>
    <definedName name="MO">#REF!</definedName>
    <definedName name="MOBRA" localSheetId="2">#REF!</definedName>
    <definedName name="MOBRA" localSheetId="0">#REF!</definedName>
    <definedName name="MOBRA" localSheetId="1">#REF!</definedName>
    <definedName name="mot" localSheetId="2">#REF!</definedName>
    <definedName name="mot" localSheetId="0">#REF!</definedName>
    <definedName name="mot" localSheetId="1">#REF!</definedName>
    <definedName name="OAE" localSheetId="2">#REF!</definedName>
    <definedName name="OAE">#REF!</definedName>
    <definedName name="orçamento" localSheetId="2">#REF!</definedName>
    <definedName name="orçamento">#REF!</definedName>
    <definedName name="PARQUE1" localSheetId="2">#REF!</definedName>
    <definedName name="PARQUE1" localSheetId="0">#REF!</definedName>
    <definedName name="PARQUE1" localSheetId="1">#REF!</definedName>
    <definedName name="PARQUE2" localSheetId="2">#REF!</definedName>
    <definedName name="PARQUE2" localSheetId="0">#REF!</definedName>
    <definedName name="PARQUE2" localSheetId="1">#REF!</definedName>
    <definedName name="PARQUE3" localSheetId="2">#REF!</definedName>
    <definedName name="PARQUE3" localSheetId="0">#REF!</definedName>
    <definedName name="PARQUE3" localSheetId="1">#REF!</definedName>
    <definedName name="PARQUE4" localSheetId="2">#REF!</definedName>
    <definedName name="PARQUE4" localSheetId="0">#REF!</definedName>
    <definedName name="PARQUE4" localSheetId="1">#REF!</definedName>
    <definedName name="PARQUE5" localSheetId="2">#REF!</definedName>
    <definedName name="PARQUE5" localSheetId="0">#REF!</definedName>
    <definedName name="PARQUE5" localSheetId="1">#REF!</definedName>
    <definedName name="PARQUE6" localSheetId="2">#REF!</definedName>
    <definedName name="PARQUE6" localSheetId="0">#REF!</definedName>
    <definedName name="PARQUE6" localSheetId="1">#REF!</definedName>
    <definedName name="PAV" localSheetId="2">#REF!</definedName>
    <definedName name="PAV">#REF!</definedName>
    <definedName name="PRE" localSheetId="2">#REF!</definedName>
    <definedName name="PRE">#REF!</definedName>
    <definedName name="reaj" localSheetId="2">#REF!</definedName>
    <definedName name="reaj">#REF!</definedName>
    <definedName name="recfr" localSheetId="2">[3]Distrib!#REF!</definedName>
    <definedName name="recfr" localSheetId="0">[3]Distrib!#REF!</definedName>
    <definedName name="recfr" localSheetId="1">[3]Distrib!#REF!</definedName>
    <definedName name="recr" localSheetId="2">[3]Distrib!#REF!</definedName>
    <definedName name="recr" localSheetId="0">[3]Distrib!#REF!</definedName>
    <definedName name="recr" localSheetId="1">[3]Distrib!#REF!</definedName>
    <definedName name="REV" localSheetId="2">#REF!</definedName>
    <definedName name="REV">#REF!</definedName>
    <definedName name="SA" localSheetId="2">#REF!</definedName>
    <definedName name="SA" localSheetId="0">#REF!</definedName>
    <definedName name="SA" localSheetId="1">#REF!</definedName>
    <definedName name="SB" localSheetId="2">#REF!</definedName>
    <definedName name="SB" localSheetId="0">#REF!</definedName>
    <definedName name="SB" localSheetId="1">#REF!</definedName>
    <definedName name="SC" localSheetId="2">#REF!</definedName>
    <definedName name="SC" localSheetId="0">#REF!</definedName>
    <definedName name="SC" localSheetId="1">#REF!</definedName>
    <definedName name="SD" localSheetId="2">#REF!</definedName>
    <definedName name="SD" localSheetId="0">#REF!</definedName>
    <definedName name="SD" localSheetId="1">#REF!</definedName>
    <definedName name="SE" localSheetId="2">#REF!</definedName>
    <definedName name="SE" localSheetId="0">#REF!</definedName>
    <definedName name="SE" localSheetId="1">#REF!</definedName>
    <definedName name="SEG" localSheetId="2">#REF!</definedName>
    <definedName name="SEG">#REF!</definedName>
    <definedName name="servente" localSheetId="2">#REF!</definedName>
    <definedName name="servente" localSheetId="0">#REF!</definedName>
    <definedName name="servente" localSheetId="1">#REF!</definedName>
    <definedName name="SF" localSheetId="2">#REF!</definedName>
    <definedName name="SF" localSheetId="0">#REF!</definedName>
    <definedName name="SF" localSheetId="1">#REF!</definedName>
    <definedName name="SG" localSheetId="2">#REF!</definedName>
    <definedName name="SG" localSheetId="0">#REF!</definedName>
    <definedName name="SG" localSheetId="1">#REF!</definedName>
    <definedName name="SH" localSheetId="2">#REF!</definedName>
    <definedName name="SH" localSheetId="0">#REF!</definedName>
    <definedName name="SH" localSheetId="1">#REF!</definedName>
    <definedName name="SI" localSheetId="2">#REF!</definedName>
    <definedName name="SI" localSheetId="0">#REF!</definedName>
    <definedName name="SI" localSheetId="1">#REF!</definedName>
    <definedName name="SIH" localSheetId="2">#REF!</definedName>
    <definedName name="SIH">#REF!</definedName>
    <definedName name="SIV" localSheetId="2">#REF!</definedName>
    <definedName name="SIV">#REF!</definedName>
    <definedName name="SJ" localSheetId="2">#REF!</definedName>
    <definedName name="SJ" localSheetId="0">#REF!</definedName>
    <definedName name="SJ" localSheetId="1">#REF!</definedName>
    <definedName name="SK" localSheetId="2">#REF!</definedName>
    <definedName name="SK" localSheetId="0">#REF!</definedName>
    <definedName name="SK" localSheetId="1">#REF!</definedName>
    <definedName name="SL" localSheetId="2">#REF!</definedName>
    <definedName name="SL" localSheetId="0">#REF!</definedName>
    <definedName name="SL" localSheetId="1">#REF!</definedName>
    <definedName name="SM" localSheetId="2">#REF!</definedName>
    <definedName name="SM" localSheetId="0">#REF!</definedName>
    <definedName name="SM" localSheetId="1">#REF!</definedName>
    <definedName name="SN" localSheetId="2">#REF!</definedName>
    <definedName name="SN" localSheetId="0">#REF!</definedName>
    <definedName name="SN" localSheetId="1">#REF!</definedName>
    <definedName name="SO" localSheetId="2">#REF!</definedName>
    <definedName name="SO" localSheetId="0">#REF!</definedName>
    <definedName name="SO" localSheetId="1">#REF!</definedName>
    <definedName name="SP" localSheetId="2">#REF!</definedName>
    <definedName name="SP" localSheetId="0">#REF!</definedName>
    <definedName name="SP" localSheetId="1">#REF!</definedName>
    <definedName name="SQ" localSheetId="2">#REF!</definedName>
    <definedName name="SQ" localSheetId="0">#REF!</definedName>
    <definedName name="SQ" localSheetId="1">#REF!</definedName>
    <definedName name="SR" localSheetId="2">#REF!</definedName>
    <definedName name="SR" localSheetId="0">#REF!</definedName>
    <definedName name="SR" localSheetId="1">#REF!</definedName>
    <definedName name="SS" localSheetId="2">#REF!</definedName>
    <definedName name="SS" localSheetId="0">#REF!</definedName>
    <definedName name="SS" localSheetId="1">#REF!</definedName>
    <definedName name="ST" localSheetId="2">#REF!</definedName>
    <definedName name="ST" localSheetId="0">#REF!</definedName>
    <definedName name="ST" localSheetId="1">#REF!</definedName>
    <definedName name="SU" localSheetId="2">#REF!</definedName>
    <definedName name="SU" localSheetId="0">#REF!</definedName>
    <definedName name="SU" localSheetId="1">#REF!</definedName>
    <definedName name="SUBTOTAL" localSheetId="2">#REF!</definedName>
    <definedName name="SUBTOTAL" localSheetId="0">#REF!</definedName>
    <definedName name="SUBTOTAL" localSheetId="1">#REF!</definedName>
    <definedName name="SUBTOTALA" localSheetId="2">#REF!</definedName>
    <definedName name="SUBTOTALA" localSheetId="0">#REF!</definedName>
    <definedName name="SUBTOTALA" localSheetId="1">#REF!</definedName>
    <definedName name="SUBTOTALB" localSheetId="2">[5]LUZ!#REF!</definedName>
    <definedName name="SUBTOTALB" localSheetId="0">[5]LUZ!#REF!</definedName>
    <definedName name="SUBTOTALB" localSheetId="1">[5]LUZ!#REF!</definedName>
    <definedName name="SUBTOTALC" localSheetId="2">#REF!</definedName>
    <definedName name="SUBTOTALC" localSheetId="0">#REF!</definedName>
    <definedName name="SUBTOTALC" localSheetId="1">#REF!</definedName>
    <definedName name="SUBTOTALD" localSheetId="2">#REF!</definedName>
    <definedName name="SUBTOTALD" localSheetId="0">#REF!</definedName>
    <definedName name="SUBTOTALD" localSheetId="1">#REF!</definedName>
    <definedName name="SUBTOTALE" localSheetId="2">#REF!</definedName>
    <definedName name="SUBTOTALE" localSheetId="0">#REF!</definedName>
    <definedName name="SUBTOTALE" localSheetId="1">#REF!</definedName>
    <definedName name="SUBTT" localSheetId="2">[6]LUZ!#REF!</definedName>
    <definedName name="SUBTT" localSheetId="0">[6]LUZ!#REF!</definedName>
    <definedName name="SUBTT" localSheetId="1">[6]LUZ!#REF!</definedName>
    <definedName name="SV" localSheetId="2">#REF!</definedName>
    <definedName name="SV" localSheetId="0">#REF!</definedName>
    <definedName name="SV" localSheetId="1">#REF!</definedName>
    <definedName name="SW" localSheetId="2">#REF!</definedName>
    <definedName name="SW" localSheetId="0">#REF!</definedName>
    <definedName name="SW" localSheetId="1">#REF!</definedName>
    <definedName name="SX" localSheetId="2">#REF!</definedName>
    <definedName name="SX" localSheetId="0">#REF!</definedName>
    <definedName name="SX" localSheetId="1">#REF!</definedName>
    <definedName name="SY" localSheetId="2">#REF!</definedName>
    <definedName name="SY" localSheetId="0">#REF!</definedName>
    <definedName name="SY" localSheetId="1">#REF!</definedName>
    <definedName name="SZ" localSheetId="2">#REF!</definedName>
    <definedName name="SZ" localSheetId="0">#REF!</definedName>
    <definedName name="SZ" localSheetId="1">#REF!</definedName>
    <definedName name="TA" localSheetId="2">#REF!</definedName>
    <definedName name="TA" localSheetId="0">#REF!</definedName>
    <definedName name="TA" localSheetId="1">#REF!</definedName>
    <definedName name="Taxadesc" localSheetId="2">#REF!</definedName>
    <definedName name="Taxadesc" localSheetId="0">#REF!</definedName>
    <definedName name="Taxadesc" localSheetId="1">#REF!</definedName>
    <definedName name="TB" localSheetId="2">#REF!</definedName>
    <definedName name="TB" localSheetId="0">#REF!</definedName>
    <definedName name="TB" localSheetId="1">#REF!</definedName>
    <definedName name="TC" localSheetId="2">#REF!</definedName>
    <definedName name="TC" localSheetId="0">#REF!</definedName>
    <definedName name="TC" localSheetId="1">#REF!</definedName>
    <definedName name="TD" localSheetId="2">#REF!</definedName>
    <definedName name="TD" localSheetId="0">#REF!</definedName>
    <definedName name="TD" localSheetId="1">#REF!</definedName>
    <definedName name="TE" localSheetId="2">#REF!</definedName>
    <definedName name="TE" localSheetId="0">#REF!</definedName>
    <definedName name="TE" localSheetId="1">#REF!</definedName>
    <definedName name="telfr" localSheetId="2">[3]Distrib!#REF!</definedName>
    <definedName name="telfr" localSheetId="0">[3]Distrib!#REF!</definedName>
    <definedName name="telfr" localSheetId="1">[3]Distrib!#REF!</definedName>
    <definedName name="telr" localSheetId="2">[3]Distrib!#REF!</definedName>
    <definedName name="telr" localSheetId="0">[3]Distrib!#REF!</definedName>
    <definedName name="telr" localSheetId="1">[3]Distrib!#REF!</definedName>
    <definedName name="teste" localSheetId="2">SUM(#REF!+#REF!)</definedName>
    <definedName name="teste" localSheetId="0">SUM(#REF!+#REF!)</definedName>
    <definedName name="teste" localSheetId="1">SUM(#REF!+#REF!)</definedName>
    <definedName name="teste1" localSheetId="2">SUM(#REF!+#REF!)</definedName>
    <definedName name="teste1">SUM(#REF!+#REF!)</definedName>
    <definedName name="TF" localSheetId="2">#REF!</definedName>
    <definedName name="TF" localSheetId="0">#REF!</definedName>
    <definedName name="TF" localSheetId="1">#REF!</definedName>
    <definedName name="TG" localSheetId="2">#REF!</definedName>
    <definedName name="TG" localSheetId="0">#REF!</definedName>
    <definedName name="TG" localSheetId="1">#REF!</definedName>
    <definedName name="TH" localSheetId="2">#REF!</definedName>
    <definedName name="TH" localSheetId="0">#REF!</definedName>
    <definedName name="TH" localSheetId="1">#REF!</definedName>
    <definedName name="TI" localSheetId="2">#REF!</definedName>
    <definedName name="TI" localSheetId="0">#REF!</definedName>
    <definedName name="TI" localSheetId="1">#REF!</definedName>
    <definedName name="Toatl" localSheetId="2">'[4]rateio adm 14'!#REF!</definedName>
    <definedName name="Toatl" localSheetId="0">'[4]rateio adm 14'!#REF!</definedName>
    <definedName name="Toatl" localSheetId="1">'[4]rateio adm 14'!#REF!</definedName>
    <definedName name="total" localSheetId="2">#REF!</definedName>
    <definedName name="total" localSheetId="0">#REF!</definedName>
    <definedName name="total" localSheetId="1">#REF!</definedName>
    <definedName name="TRP" localSheetId="2">#REF!</definedName>
    <definedName name="TRP">#REF!</definedName>
    <definedName name="tt" localSheetId="2">#REF!</definedName>
    <definedName name="tt">#REF!</definedName>
    <definedName name="UA" localSheetId="2">#REF!</definedName>
    <definedName name="UA" localSheetId="0">#REF!</definedName>
    <definedName name="UA" localSheetId="1">#REF!</definedName>
    <definedName name="UB" localSheetId="2">#REF!</definedName>
    <definedName name="UB" localSheetId="0">#REF!</definedName>
    <definedName name="UB" localSheetId="1">#REF!</definedName>
    <definedName name="UC" localSheetId="2">#REF!</definedName>
    <definedName name="UC" localSheetId="0">#REF!</definedName>
    <definedName name="UC" localSheetId="1">#REF!</definedName>
    <definedName name="UD" localSheetId="2">#REF!</definedName>
    <definedName name="UD" localSheetId="0">#REF!</definedName>
    <definedName name="UD" localSheetId="1">#REF!</definedName>
    <definedName name="UE" localSheetId="2">#REF!</definedName>
    <definedName name="UE" localSheetId="0">#REF!</definedName>
    <definedName name="UE" localSheetId="1">#REF!</definedName>
    <definedName name="UF" localSheetId="2">#REF!</definedName>
    <definedName name="UF" localSheetId="0">#REF!</definedName>
    <definedName name="UF" localSheetId="1">#REF!</definedName>
    <definedName name="UG" localSheetId="2">#REF!</definedName>
    <definedName name="UG" localSheetId="0">#REF!</definedName>
    <definedName name="UG" localSheetId="1">#REF!</definedName>
    <definedName name="UH" localSheetId="2">#REF!</definedName>
    <definedName name="UH" localSheetId="0">#REF!</definedName>
    <definedName name="UH" localSheetId="1">#REF!</definedName>
    <definedName name="UI" localSheetId="2">#REF!</definedName>
    <definedName name="UI" localSheetId="0">#REF!</definedName>
    <definedName name="UI" localSheetId="1">#REF!</definedName>
    <definedName name="UJ" localSheetId="2">#REF!</definedName>
    <definedName name="UJ" localSheetId="0">#REF!</definedName>
    <definedName name="UJ" localSheetId="1">#REF!</definedName>
    <definedName name="UK" localSheetId="2">#REF!</definedName>
    <definedName name="UK" localSheetId="0">#REF!</definedName>
    <definedName name="UK" localSheetId="1">#REF!</definedName>
    <definedName name="UL" localSheetId="2">#REF!</definedName>
    <definedName name="UL" localSheetId="0">#REF!</definedName>
    <definedName name="UL" localSheetId="1">#REF!</definedName>
    <definedName name="UM" localSheetId="2">#REF!</definedName>
    <definedName name="UM" localSheetId="0">#REF!</definedName>
    <definedName name="UM" localSheetId="1">#REF!</definedName>
    <definedName name="UN" localSheetId="2">#REF!</definedName>
    <definedName name="UN" localSheetId="0">#REF!</definedName>
    <definedName name="UN" localSheetId="1">#REF!</definedName>
    <definedName name="UO" localSheetId="2">#REF!</definedName>
    <definedName name="UO" localSheetId="0">#REF!</definedName>
    <definedName name="UO" localSheetId="1">#REF!</definedName>
    <definedName name="UP" localSheetId="2">#REF!</definedName>
    <definedName name="UP" localSheetId="0">#REF!</definedName>
    <definedName name="UP" localSheetId="1">#REF!</definedName>
    <definedName name="UQ" localSheetId="2">#REF!</definedName>
    <definedName name="UQ" localSheetId="0">#REF!</definedName>
    <definedName name="UQ" localSheetId="1">#REF!</definedName>
    <definedName name="UR" localSheetId="2">#REF!</definedName>
    <definedName name="UR" localSheetId="0">#REF!</definedName>
    <definedName name="UR" localSheetId="1">#REF!</definedName>
    <definedName name="US" localSheetId="2">#REF!</definedName>
    <definedName name="US" localSheetId="0">#REF!</definedName>
    <definedName name="US" localSheetId="1">#REF!</definedName>
    <definedName name="UT" localSheetId="2">#REF!</definedName>
    <definedName name="UT" localSheetId="0">#REF!</definedName>
    <definedName name="UT" localSheetId="1">#REF!</definedName>
    <definedName name="UU" localSheetId="2">#REF!</definedName>
    <definedName name="UU" localSheetId="0">#REF!</definedName>
    <definedName name="UU" localSheetId="1">#REF!</definedName>
    <definedName name="UV" localSheetId="2">#REF!</definedName>
    <definedName name="UV" localSheetId="0">#REF!</definedName>
    <definedName name="UV" localSheetId="1">#REF!</definedName>
    <definedName name="UW" localSheetId="2">#REF!</definedName>
    <definedName name="UW" localSheetId="0">#REF!</definedName>
    <definedName name="UW" localSheetId="1">#REF!</definedName>
    <definedName name="UX" localSheetId="2">#REF!</definedName>
    <definedName name="UX" localSheetId="0">#REF!</definedName>
    <definedName name="UX" localSheetId="1">#REF!</definedName>
    <definedName name="UY" localSheetId="2">#REF!</definedName>
    <definedName name="UY" localSheetId="0">#REF!</definedName>
    <definedName name="UY" localSheetId="1">#REF!</definedName>
    <definedName name="UZ" localSheetId="2">#REF!</definedName>
    <definedName name="UZ" localSheetId="0">#REF!</definedName>
    <definedName name="UZ" localSheetId="1">#REF!</definedName>
    <definedName name="V" localSheetId="2">#REF!</definedName>
    <definedName name="V" localSheetId="0">#REF!</definedName>
    <definedName name="V" localSheetId="1">#REF!</definedName>
    <definedName name="VA" localSheetId="2">#REF!</definedName>
    <definedName name="VA" localSheetId="0">#REF!</definedName>
    <definedName name="VA" localSheetId="1">#REF!</definedName>
    <definedName name="var" localSheetId="2">#REF!</definedName>
    <definedName name="var">#REF!</definedName>
    <definedName name="VB" localSheetId="2">#REF!</definedName>
    <definedName name="VB" localSheetId="0">#REF!</definedName>
    <definedName name="VB" localSheetId="1">#REF!</definedName>
    <definedName name="VC" localSheetId="2">#REF!</definedName>
    <definedName name="VC" localSheetId="0">#REF!</definedName>
    <definedName name="VC" localSheetId="1">#REF!</definedName>
    <definedName name="VD" localSheetId="2">#REF!</definedName>
    <definedName name="VD" localSheetId="0">#REF!</definedName>
    <definedName name="VD" localSheetId="1">#REF!</definedName>
    <definedName name="VE" localSheetId="2">#REF!</definedName>
    <definedName name="VE" localSheetId="0">#REF!</definedName>
    <definedName name="VE" localSheetId="1">#REF!</definedName>
    <definedName name="verd1">'[1]Memória Cálculo 26 (2)'!$G$58</definedName>
    <definedName name="VF" localSheetId="2">#REF!</definedName>
    <definedName name="VF" localSheetId="0">#REF!</definedName>
    <definedName name="VF" localSheetId="1">#REF!</definedName>
    <definedName name="VG" localSheetId="2">#REF!</definedName>
    <definedName name="VG" localSheetId="0">#REF!</definedName>
    <definedName name="VG" localSheetId="1">#REF!</definedName>
    <definedName name="VH" localSheetId="2">#REF!</definedName>
    <definedName name="VH" localSheetId="0">#REF!</definedName>
    <definedName name="VH" localSheetId="1">#REF!</definedName>
    <definedName name="VI" localSheetId="2">#REF!</definedName>
    <definedName name="VI" localSheetId="0">#REF!</definedName>
    <definedName name="VI" localSheetId="1">#REF!</definedName>
    <definedName name="VII" localSheetId="2">#REF!</definedName>
    <definedName name="VII" localSheetId="0">#REF!</definedName>
    <definedName name="VII" localSheetId="1">#REF!</definedName>
    <definedName name="Z_9F3383C3_FAD3_4B0C_AB8B_0A5CBB5D274F__wvu_Cols" localSheetId="2">'Eq. Aux Serv. Gerais - Branco'!$I:$I</definedName>
    <definedName name="Z_9F3383C3_FAD3_4B0C_AB8B_0A5CBB5D274F__wvu_Cols" localSheetId="0">'Lider Equ. - Encarr - em Branco'!$I:$I</definedName>
    <definedName name="Z_9F3383C3_FAD3_4B0C_AB8B_0A5CBB5D274F__wvu_Cols" localSheetId="1">'Serv. de Coveiro - em Branco'!$I:$I</definedName>
  </definedNames>
  <calcPr calcId="152511"/>
</workbook>
</file>

<file path=xl/calcChain.xml><?xml version="1.0" encoding="utf-8"?>
<calcChain xmlns="http://schemas.openxmlformats.org/spreadsheetml/2006/main">
  <c r="G78" i="3" l="1"/>
  <c r="H68" i="3"/>
  <c r="H66" i="3"/>
  <c r="H65" i="3"/>
  <c r="H64" i="3"/>
  <c r="H60" i="3"/>
  <c r="H56" i="3"/>
  <c r="H49" i="3"/>
  <c r="F49" i="3"/>
  <c r="H45" i="3"/>
  <c r="F38" i="3"/>
  <c r="H36" i="3"/>
  <c r="E36" i="3"/>
  <c r="H35" i="3"/>
  <c r="C35" i="3"/>
  <c r="H34" i="3"/>
  <c r="H33" i="3"/>
  <c r="H32" i="3"/>
  <c r="H31" i="3"/>
  <c r="H30" i="3"/>
  <c r="H29" i="3"/>
  <c r="H28" i="3"/>
  <c r="H38" i="3" s="1"/>
  <c r="H27" i="3"/>
  <c r="H39" i="3" s="1"/>
  <c r="C27" i="3"/>
  <c r="G22" i="3"/>
  <c r="D21" i="3"/>
  <c r="D20" i="3"/>
  <c r="H18" i="3"/>
  <c r="H23" i="3" s="1"/>
  <c r="E18" i="3"/>
  <c r="H50" i="3" s="1"/>
  <c r="H51" i="3" s="1"/>
  <c r="H70" i="3" s="1"/>
  <c r="H15" i="3"/>
  <c r="H13" i="3"/>
  <c r="G78" i="2"/>
  <c r="H66" i="2"/>
  <c r="H65" i="2"/>
  <c r="H64" i="2"/>
  <c r="H68" i="2" s="1"/>
  <c r="H56" i="2"/>
  <c r="H60" i="2" s="1"/>
  <c r="F49" i="2"/>
  <c r="H49" i="2" s="1"/>
  <c r="H45" i="2"/>
  <c r="F38" i="2"/>
  <c r="E36" i="2"/>
  <c r="H36" i="2" s="1"/>
  <c r="H35" i="2"/>
  <c r="C35" i="2"/>
  <c r="H34" i="2"/>
  <c r="H33" i="2"/>
  <c r="H32" i="2"/>
  <c r="H31" i="2"/>
  <c r="E30" i="2"/>
  <c r="H30" i="2" s="1"/>
  <c r="H29" i="2"/>
  <c r="H28" i="2"/>
  <c r="H27" i="2"/>
  <c r="C27" i="2"/>
  <c r="G22" i="2"/>
  <c r="D21" i="2"/>
  <c r="D20" i="2"/>
  <c r="H18" i="2"/>
  <c r="E18" i="2"/>
  <c r="H50" i="2" s="1"/>
  <c r="H51" i="2" s="1"/>
  <c r="H70" i="2" s="1"/>
  <c r="H13" i="2"/>
  <c r="G77" i="1"/>
  <c r="H67" i="1"/>
  <c r="H65" i="1"/>
  <c r="H64" i="1"/>
  <c r="H63" i="1"/>
  <c r="H59" i="1"/>
  <c r="H55" i="1"/>
  <c r="H48" i="1"/>
  <c r="F48" i="1"/>
  <c r="H44" i="1"/>
  <c r="F37" i="1"/>
  <c r="H35" i="1"/>
  <c r="E35" i="1"/>
  <c r="H34" i="1"/>
  <c r="C34" i="1"/>
  <c r="H33" i="1"/>
  <c r="H32" i="1"/>
  <c r="H31" i="1"/>
  <c r="H29" i="1"/>
  <c r="H28" i="1"/>
  <c r="E27" i="1"/>
  <c r="H27" i="1" s="1"/>
  <c r="C27" i="1"/>
  <c r="G22" i="1"/>
  <c r="D21" i="1"/>
  <c r="D20" i="1"/>
  <c r="E18" i="1"/>
  <c r="E30" i="1" s="1"/>
  <c r="H30" i="1" s="1"/>
  <c r="H13" i="1"/>
  <c r="H18" i="1" s="1"/>
  <c r="H38" i="2" l="1"/>
  <c r="H39" i="2"/>
  <c r="H72" i="3"/>
  <c r="H22" i="1"/>
  <c r="H24" i="1" s="1"/>
  <c r="H23" i="1"/>
  <c r="H37" i="1"/>
  <c r="H38" i="1" s="1"/>
  <c r="H24" i="2"/>
  <c r="H72" i="2" s="1"/>
  <c r="H24" i="3"/>
  <c r="H23" i="2"/>
  <c r="H49" i="1"/>
  <c r="H50" i="1" s="1"/>
  <c r="H69" i="1" s="1"/>
  <c r="H74" i="2" l="1"/>
  <c r="H76" i="2" s="1"/>
  <c r="H71" i="1"/>
  <c r="H74" i="3"/>
  <c r="H76" i="3" s="1"/>
  <c r="H78" i="3" l="1"/>
  <c r="H80" i="3" s="1"/>
  <c r="H84" i="3" s="1"/>
  <c r="H78" i="2"/>
  <c r="H80" i="2" s="1"/>
  <c r="H84" i="2" s="1"/>
  <c r="H73" i="1"/>
  <c r="H75" i="1" s="1"/>
  <c r="H77" i="1" l="1"/>
  <c r="H79" i="1"/>
  <c r="H83" i="1" s="1"/>
</calcChain>
</file>

<file path=xl/comments1.xml><?xml version="1.0" encoding="utf-8"?>
<comments xmlns="http://schemas.openxmlformats.org/spreadsheetml/2006/main">
  <authors>
    <author>marco_1952</author>
  </authors>
  <commentList>
    <comment ref="E31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- APENAS OS AUXILIARES DE LIMPEZA TERIAM DIREITO Á ESTE BENEFÍCIO, MAS POR LEI NÃO DEVE SER CONSIDERADO NOS CUSTOS DESTA PLANILHA.</t>
        </r>
      </text>
    </comment>
    <comment ref="F31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é pago em duas parcelas anuais; o valor foi rateado por 12 meses
</t>
        </r>
      </text>
    </comment>
    <comment ref="F3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foi calculado pelas médias dos custos dos itens descritos no convenção coletiva da categoria.</t>
        </r>
      </text>
    </comment>
    <comment ref="F34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CUSTO MÊS DE 02 EXAMES (1ADMISSIONAL E 1 DEMISSIONAL)</t>
        </r>
      </text>
    </comment>
    <comment ref="E64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ÍTEM FOI SUPRIMIDO DO ORÇAMENTO DEPOIS DA 1ª TENTATIVA DE LICITAÇÃO FRACASSAR.</t>
        </r>
      </text>
    </comment>
    <comment ref="E65" authorId="0" shapeId="0">
      <text>
        <r>
          <rPr>
            <b/>
            <sz val="9"/>
            <rFont val="Segoe UI"/>
            <family val="2"/>
          </rPr>
          <t>marco_1952:</t>
        </r>
        <r>
          <rPr>
            <sz val="9"/>
            <rFont val="Segoe UI"/>
            <family val="2"/>
          </rPr>
          <t xml:space="preserve">
só existe um posto de trabalha com 02 euipes distintas em turnos de 12/36 horas</t>
        </r>
      </text>
    </comment>
    <comment ref="H81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 - PARA UMA CARGA HORÁRIA DE 192 HORAS/MÉS.</t>
        </r>
      </text>
    </comment>
  </commentList>
</comments>
</file>

<file path=xl/comments2.xml><?xml version="1.0" encoding="utf-8"?>
<comments xmlns="http://schemas.openxmlformats.org/spreadsheetml/2006/main">
  <authors>
    <author>marco_1952</author>
  </authors>
  <commentList>
    <comment ref="E3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- APENAS OS AUXILIARES DE LIMPEZA TERIAM DIREITO Á ESTE BENEFÍCIO, MAS POR LEI NÃO DEVE SER CONSIDERADO NOS CUSTOS DESTA PLANILHA.</t>
        </r>
      </text>
    </comment>
    <comment ref="F3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é pago em duas parcelas anuais; o valor foi rateado por 12 meses
</t>
        </r>
      </text>
    </comment>
    <comment ref="F33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foi calculado pelas médias dos custos dos itens descritos no convenção coletiva da categoria.</t>
        </r>
      </text>
    </comment>
    <comment ref="F35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CUSTO MÊS DE 02 EXAMES (1ADMISSIONAL E 1 DEMISSIONAL)</t>
        </r>
      </text>
    </comment>
    <comment ref="H8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 - PARA UMA CARGA HORÁRIA DE 180 HORAS/MÉS.</t>
        </r>
      </text>
    </comment>
  </commentList>
</comments>
</file>

<file path=xl/comments3.xml><?xml version="1.0" encoding="utf-8"?>
<comments xmlns="http://schemas.openxmlformats.org/spreadsheetml/2006/main">
  <authors>
    <author>marco_1952</author>
  </authors>
  <commentList>
    <comment ref="E3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- APENAS OS AUXILIARES DE LIMPEZA TERIAM DIREITO Á ESTE BENEFÍCIO, MAS POR LEI NÃO DEVE SER CONSIDERADO NOS CUSTOS DESTA PLANILHA.</t>
        </r>
      </text>
    </comment>
    <comment ref="F3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é pago em duas parcelas anuais; o valor foi rateado por 12 meses
</t>
        </r>
      </text>
    </comment>
    <comment ref="F33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Este valor foi calculado pelas médias dos custos dos itens descritos no convenção coletiva da categoria.</t>
        </r>
      </text>
    </comment>
    <comment ref="F35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CUSTO MÊS DE 02 EXAMES (1ADMISSIONAL E 1 DEMISSIONAL)</t>
        </r>
      </text>
    </comment>
    <comment ref="E56" authorId="0" shapeId="0">
      <text>
        <r>
          <rPr>
            <b/>
            <sz val="9"/>
            <rFont val="Segoe UI"/>
            <family val="2"/>
          </rPr>
          <t>marco_1952:</t>
        </r>
        <r>
          <rPr>
            <sz val="9"/>
            <rFont val="Segoe UI"/>
            <family val="2"/>
          </rPr>
          <t xml:space="preserve">
As ferramenta dos Coveiros serão compartilhadas pelos Auxiliares de Manutenção, por isso não foram consideradas aqui.</t>
        </r>
      </text>
    </comment>
    <comment ref="H56" authorId="0" shapeId="0">
      <text>
        <r>
          <rPr>
            <b/>
            <sz val="9"/>
            <rFont val="Segoe UI"/>
            <family val="2"/>
          </rPr>
          <t>marco_1952:</t>
        </r>
        <r>
          <rPr>
            <sz val="9"/>
            <rFont val="Segoe UI"/>
            <family val="2"/>
          </rPr>
          <t xml:space="preserve">
As ferramenta dos Coveiros serão compartilhadas pelos Auxiliares de Manutenção, por isso não foram consideradas aqui.</t>
        </r>
      </text>
    </comment>
    <comment ref="H82" authorId="0" shapeId="0">
      <text>
        <r>
          <rPr>
            <b/>
            <sz val="9"/>
            <rFont val="Arial"/>
            <family val="2"/>
          </rPr>
          <t>marco_1952:</t>
        </r>
        <r>
          <rPr>
            <sz val="9"/>
            <rFont val="Arial"/>
            <family val="2"/>
          </rPr>
          <t xml:space="preserve">
 - PARA UMA CARGA HORÁRIA DE 180 HORAS/MÉS.</t>
        </r>
      </text>
    </comment>
  </commentList>
</comments>
</file>

<file path=xl/sharedStrings.xml><?xml version="1.0" encoding="utf-8"?>
<sst xmlns="http://schemas.openxmlformats.org/spreadsheetml/2006/main" count="330" uniqueCount="105">
  <si>
    <t>Composição de Preço Unitário</t>
  </si>
  <si>
    <t>Serviço: Serviços no Cemitério Municipal - Lider de Equipe</t>
  </si>
  <si>
    <t>EQUIPE:</t>
  </si>
  <si>
    <t>SERVIÇOS</t>
  </si>
  <si>
    <t xml:space="preserve">SINDICATO:  </t>
  </si>
  <si>
    <t>Seac x Siemaco-Santos</t>
  </si>
  <si>
    <t>DATA:</t>
  </si>
  <si>
    <t>?/2023</t>
  </si>
  <si>
    <t xml:space="preserve">Orgão </t>
  </si>
  <si>
    <t>PM BERTIOGA</t>
  </si>
  <si>
    <t>Licit. n°</t>
  </si>
  <si>
    <t>Objeto</t>
  </si>
  <si>
    <t>SERVIÇOS NO CEMITÉRIO MUNICIPAL</t>
  </si>
  <si>
    <t>A</t>
  </si>
  <si>
    <t>Mão de Obra</t>
  </si>
  <si>
    <t>Unidade</t>
  </si>
  <si>
    <t>Consumo</t>
  </si>
  <si>
    <t>Custo Unit. (R$)</t>
  </si>
  <si>
    <t>SUBTOTAL (R$)</t>
  </si>
  <si>
    <t>Lider de Equipe / Encarregado</t>
  </si>
  <si>
    <t>mês</t>
  </si>
  <si>
    <t>(Jornada de Trabalho - 8h/Dia)</t>
  </si>
  <si>
    <t>TOTAL F.</t>
  </si>
  <si>
    <t>SUB TOTAL</t>
  </si>
  <si>
    <t>Município</t>
  </si>
  <si>
    <t>SANTOS</t>
  </si>
  <si>
    <t>Data base</t>
  </si>
  <si>
    <t>Sindicato</t>
  </si>
  <si>
    <r>
      <rPr>
        <b/>
        <sz val="9"/>
        <rFont val="Arial"/>
        <family val="2"/>
      </rPr>
      <t xml:space="preserve">L. SOCIAIS </t>
    </r>
    <r>
      <rPr>
        <sz val="9"/>
        <rFont val="Arial"/>
        <family val="2"/>
      </rPr>
      <t>=</t>
    </r>
  </si>
  <si>
    <t>Reserva Técnica =</t>
  </si>
  <si>
    <t>Total - A</t>
  </si>
  <si>
    <t>B</t>
  </si>
  <si>
    <t>Benefícios</t>
  </si>
  <si>
    <t>N°dias</t>
  </si>
  <si>
    <t>Custo Total (R$)</t>
  </si>
  <si>
    <t>un</t>
  </si>
  <si>
    <t>Vale Transporte</t>
  </si>
  <si>
    <t>Desconto 6 % (Vale Trasporte M.Obra)</t>
  </si>
  <si>
    <t xml:space="preserve">% </t>
  </si>
  <si>
    <t xml:space="preserve">Vale Refeição </t>
  </si>
  <si>
    <t>PLR (Part. Lucros e Resultados)</t>
  </si>
  <si>
    <t>%</t>
  </si>
  <si>
    <t>Café da manhã</t>
  </si>
  <si>
    <t>Convenio Médico</t>
  </si>
  <si>
    <t xml:space="preserve">Auxilio Creche </t>
  </si>
  <si>
    <t>Reserva Técnica=</t>
  </si>
  <si>
    <t>Total -  B</t>
  </si>
  <si>
    <t>C</t>
  </si>
  <si>
    <t xml:space="preserve"> Materiais / Equipamentos / EPI'S</t>
  </si>
  <si>
    <t>C.1</t>
  </si>
  <si>
    <t>Uniformes e  EPI'S</t>
  </si>
  <si>
    <t>Vida Util (Meses)</t>
  </si>
  <si>
    <t>Quant.</t>
  </si>
  <si>
    <t>Uniformes / EPI's</t>
  </si>
  <si>
    <t>vb</t>
  </si>
  <si>
    <t>Quantidade de Funcionários</t>
  </si>
  <si>
    <t>Total-C.1</t>
  </si>
  <si>
    <t>C.2</t>
  </si>
  <si>
    <t>Materiais</t>
  </si>
  <si>
    <t>Consumo / mês</t>
  </si>
  <si>
    <t>Ferramentas (média)</t>
  </si>
  <si>
    <t>Total-C.2</t>
  </si>
  <si>
    <t>C.3</t>
  </si>
  <si>
    <t>Equipamentos e Ferramentas</t>
  </si>
  <si>
    <t>Comunicação via rádio</t>
  </si>
  <si>
    <t>Veículo utilitário (Tipo Saveiro)</t>
  </si>
  <si>
    <t>Supervisor</t>
  </si>
  <si>
    <t>Total-C.3</t>
  </si>
  <si>
    <t>Total C (C1+C2+C3)</t>
  </si>
  <si>
    <t>CUSTO DIRETO TOTAL (A+B+C)</t>
  </si>
  <si>
    <t>Administração</t>
  </si>
  <si>
    <t>CUSTO COM ADMINISTRAÇÃO</t>
  </si>
  <si>
    <t>BDI</t>
  </si>
  <si>
    <t>PREÇO FINAL / MÊS</t>
  </si>
  <si>
    <t>Produtividade</t>
  </si>
  <si>
    <t>Preço por dia</t>
  </si>
  <si>
    <t>Serviço: Serviços no Cemitério Municipal - Coveiros</t>
  </si>
  <si>
    <t>Coveiro / Sepultador</t>
  </si>
  <si>
    <t>(Jornada de trabalho 12/36)</t>
  </si>
  <si>
    <t>Auxiliar de Manutenção / Demais Funções</t>
  </si>
  <si>
    <t>Vale Alimentação</t>
  </si>
  <si>
    <t>Kombi com carreta</t>
  </si>
  <si>
    <t>Serviço: Serviços no Cemitério Municipal - Auxiliar de Serviços Gerais</t>
  </si>
  <si>
    <t>?/23</t>
  </si>
  <si>
    <t>PLANILHA DE PROPOSTA</t>
  </si>
  <si>
    <t>Objeto: Fornecimento de Mão de Obra - Equipe Para Serviços no Cemitério Municipal</t>
  </si>
  <si>
    <t>ITEM:</t>
  </si>
  <si>
    <t>SERVIÇOS:</t>
  </si>
  <si>
    <t>UNID.:</t>
  </si>
  <si>
    <t>R$ / UNID. / MÊS:</t>
  </si>
  <si>
    <t>QUANT. 
(MÊS):</t>
  </si>
  <si>
    <t>TOTAL MÊS
(R$):</t>
  </si>
  <si>
    <t>EQUIPE DE SERVIÇOS PARA O CEMITÉRIO MUNICIPAL</t>
  </si>
  <si>
    <t>1.1</t>
  </si>
  <si>
    <t xml:space="preserve"> Coveiro</t>
  </si>
  <si>
    <t>Func. dia
(12/36)</t>
  </si>
  <si>
    <t>1.2</t>
  </si>
  <si>
    <t xml:space="preserve"> Equipe de Auxiliar de Manutenção / Ajudante Geral</t>
  </si>
  <si>
    <t>Equipe dia
(12/36)</t>
  </si>
  <si>
    <t>1.3</t>
  </si>
  <si>
    <t>Lider de Equipe</t>
  </si>
  <si>
    <t>Func. dt (8h)</t>
  </si>
  <si>
    <t>TOTAL DOS SERVIÇOS / MÊS):</t>
  </si>
  <si>
    <t>TOTAL  MENSAL DOS SERVIÇOS</t>
  </si>
  <si>
    <t>TOTAL  ANUAL DOS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</si>
</sst>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.00_-;\-* #,##0.00_-;_-* \-??_-;_-@_-"/>
    <numFmt numFmtId="165" formatCode="&quot;R$ &quot;#,##0.00"/>
    <numFmt numFmtId="166" formatCode="#,##0.00;[Red]#,##0.00"/>
    <numFmt numFmtId="167" formatCode="_(* #,##0.00_);_(* \(#,##0.00\);_(* \-??_);_(@_)"/>
    <numFmt numFmtId="168" formatCode="_(&quot;R$  &quot;#,##0.00_);_(&quot;R$&quot;* \(#,##0.00\);_(&quot;R$&quot;* \-??_);_(@_)"/>
    <numFmt numFmtId="169" formatCode="_(&quot;R$&quot;* #,##0.00_);_(&quot;R$&quot;* \(#,##0.00\);_(&quot;R$&quot;* \-??_);_(@_)"/>
    <numFmt numFmtId="170" formatCode="mm/dd/yy"/>
    <numFmt numFmtId="171" formatCode="#,##0;[Red]#,##0"/>
    <numFmt numFmtId="172" formatCode="#,##0.0;\-#,##0.0"/>
    <numFmt numFmtId="173" formatCode="&quot;NOT &quot;0%"/>
    <numFmt numFmtId="174" formatCode="mmmm\-yy;@"/>
    <numFmt numFmtId="175" formatCode="&quot;INSAL &quot;0%"/>
    <numFmt numFmtId="176" formatCode="0.00;[Red]0.00"/>
    <numFmt numFmtId="177" formatCode="_(&quot;R$ &quot;* #,##0.00_);_(&quot;R$ &quot;* \(#,##0.00\);_(&quot;R$ &quot;* \-??_);_(@_)"/>
    <numFmt numFmtId="178" formatCode="0&quot; Km&quot;"/>
    <numFmt numFmtId="179" formatCode="_(* #,##0.00000_);_(* \(#,##0.00000\);_(* \-??_);_(@_)"/>
    <numFmt numFmtId="180" formatCode="0.0"/>
  </numFmts>
  <fonts count="38">
    <font>
      <sz val="10"/>
      <name val="Times New Roman"/>
      <charset val="134"/>
    </font>
    <font>
      <sz val="9"/>
      <name val="Times New Roman"/>
      <family val="1"/>
    </font>
    <font>
      <sz val="7"/>
      <name val="Times New Roman"/>
      <family val="1"/>
    </font>
    <font>
      <sz val="9"/>
      <color indexed="10"/>
      <name val="Times New Roman"/>
      <family val="1"/>
    </font>
    <font>
      <b/>
      <sz val="7"/>
      <name val="Times New Roman"/>
      <family val="1"/>
    </font>
    <font>
      <b/>
      <sz val="9"/>
      <name val="Arial"/>
      <family val="2"/>
    </font>
    <font>
      <b/>
      <sz val="9"/>
      <color indexed="10"/>
      <name val="Times New Roman"/>
      <family val="1"/>
    </font>
    <font>
      <b/>
      <sz val="12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color theme="0" tint="-0.34998626667073579"/>
      <name val="Arial"/>
      <family val="2"/>
    </font>
    <font>
      <sz val="7"/>
      <color rgb="FFFF0000"/>
      <name val="Arial"/>
      <family val="2"/>
    </font>
    <font>
      <sz val="7"/>
      <color rgb="FFFF0000"/>
      <name val="Times New Roman"/>
      <family val="1"/>
    </font>
    <font>
      <sz val="9"/>
      <color indexed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7"/>
      <color rgb="FF0070C0"/>
      <name val="Times New Roman"/>
      <family val="1"/>
    </font>
    <font>
      <sz val="9"/>
      <color rgb="FF0070C0"/>
      <name val="Arial"/>
      <family val="2"/>
    </font>
    <font>
      <sz val="7"/>
      <color indexed="10"/>
      <name val="Times New Roman"/>
      <family val="1"/>
    </font>
    <font>
      <sz val="7"/>
      <color indexed="10"/>
      <name val="Arial"/>
      <family val="2"/>
    </font>
    <font>
      <sz val="9"/>
      <color rgb="FFFF0000"/>
      <name val="Arial"/>
      <family val="2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sz val="9"/>
      <color indexed="63"/>
      <name val="Arial"/>
      <family val="2"/>
    </font>
    <font>
      <b/>
      <sz val="9"/>
      <color indexed="10"/>
      <name val="Arial"/>
      <family val="2"/>
    </font>
    <font>
      <sz val="9"/>
      <color theme="0" tint="-0.34998626667073579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7" fontId="33" fillId="0" borderId="0" applyFill="0" applyBorder="0" applyAlignment="0" applyProtection="0"/>
    <xf numFmtId="9" fontId="33" fillId="0" borderId="0" applyFill="0" applyBorder="0" applyAlignment="0" applyProtection="0"/>
    <xf numFmtId="169" fontId="33" fillId="0" borderId="0" applyFill="0" applyBorder="0" applyAlignment="0" applyProtection="0"/>
    <xf numFmtId="0" fontId="33" fillId="0" borderId="0"/>
    <xf numFmtId="0" fontId="30" fillId="0" borderId="0"/>
  </cellStyleXfs>
  <cellXfs count="310">
    <xf numFmtId="0" fontId="0" fillId="0" borderId="0" xfId="0"/>
    <xf numFmtId="166" fontId="1" fillId="0" borderId="0" xfId="5" applyNumberFormat="1" applyFont="1" applyAlignment="1">
      <alignment vertical="center"/>
    </xf>
    <xf numFmtId="166" fontId="1" fillId="0" borderId="0" xfId="5" applyNumberFormat="1" applyFont="1" applyFill="1" applyAlignment="1">
      <alignment vertical="center"/>
    </xf>
    <xf numFmtId="166" fontId="2" fillId="0" borderId="0" xfId="5" applyNumberFormat="1" applyFont="1" applyAlignment="1">
      <alignment vertical="center"/>
    </xf>
    <xf numFmtId="166" fontId="1" fillId="0" borderId="0" xfId="5" applyNumberFormat="1" applyFont="1" applyAlignment="1">
      <alignment horizontal="center" vertical="center"/>
    </xf>
    <xf numFmtId="167" fontId="3" fillId="0" borderId="0" xfId="1" applyFont="1" applyFill="1" applyBorder="1" applyAlignment="1" applyProtection="1">
      <alignment horizontal="center" vertical="center"/>
    </xf>
    <xf numFmtId="167" fontId="1" fillId="0" borderId="0" xfId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Alignment="1"/>
    <xf numFmtId="166" fontId="1" fillId="0" borderId="0" xfId="5" applyNumberFormat="1" applyFont="1"/>
    <xf numFmtId="166" fontId="2" fillId="0" borderId="0" xfId="5" applyNumberFormat="1" applyFont="1" applyFill="1" applyBorder="1" applyAlignment="1">
      <alignment vertical="center"/>
    </xf>
    <xf numFmtId="166" fontId="1" fillId="0" borderId="0" xfId="5" applyNumberFormat="1" applyFont="1" applyFill="1" applyBorder="1" applyAlignment="1">
      <alignment vertical="center"/>
    </xf>
    <xf numFmtId="166" fontId="1" fillId="0" borderId="0" xfId="5" applyNumberFormat="1" applyFont="1" applyFill="1" applyBorder="1" applyAlignment="1">
      <alignment horizontal="center" vertical="center"/>
    </xf>
    <xf numFmtId="166" fontId="4" fillId="0" borderId="0" xfId="5" applyNumberFormat="1" applyFont="1" applyFill="1" applyBorder="1" applyAlignment="1">
      <alignment horizontal="left" vertical="center"/>
    </xf>
    <xf numFmtId="166" fontId="6" fillId="0" borderId="0" xfId="5" applyNumberFormat="1" applyFont="1" applyFill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left" vertical="center"/>
    </xf>
    <xf numFmtId="166" fontId="5" fillId="0" borderId="1" xfId="5" applyNumberFormat="1" applyFont="1" applyFill="1" applyBorder="1" applyAlignment="1">
      <alignment horizontal="center" vertical="center"/>
    </xf>
    <xf numFmtId="166" fontId="1" fillId="0" borderId="1" xfId="5" applyNumberFormat="1" applyFont="1" applyFill="1" applyBorder="1" applyAlignment="1">
      <alignment horizontal="center" vertical="center"/>
    </xf>
    <xf numFmtId="166" fontId="8" fillId="0" borderId="2" xfId="5" applyNumberFormat="1" applyFont="1" applyBorder="1" applyAlignment="1">
      <alignment vertical="center"/>
    </xf>
    <xf numFmtId="166" fontId="9" fillId="0" borderId="3" xfId="5" applyNumberFormat="1" applyFont="1" applyBorder="1" applyAlignment="1">
      <alignment vertical="center"/>
    </xf>
    <xf numFmtId="166" fontId="9" fillId="0" borderId="3" xfId="5" applyNumberFormat="1" applyFont="1" applyBorder="1" applyAlignment="1">
      <alignment horizontal="center" vertical="center"/>
    </xf>
    <xf numFmtId="166" fontId="9" fillId="0" borderId="4" xfId="5" applyNumberFormat="1" applyFont="1" applyBorder="1" applyAlignment="1">
      <alignment vertical="center"/>
    </xf>
    <xf numFmtId="166" fontId="9" fillId="0" borderId="2" xfId="5" applyNumberFormat="1" applyFont="1" applyBorder="1" applyAlignment="1">
      <alignment vertical="center"/>
    </xf>
    <xf numFmtId="166" fontId="8" fillId="0" borderId="5" xfId="5" applyNumberFormat="1" applyFont="1" applyBorder="1" applyAlignment="1">
      <alignment vertical="center"/>
    </xf>
    <xf numFmtId="166" fontId="9" fillId="2" borderId="6" xfId="5" applyNumberFormat="1" applyFont="1" applyFill="1" applyBorder="1" applyAlignment="1">
      <alignment horizontal="center"/>
    </xf>
    <xf numFmtId="166" fontId="9" fillId="0" borderId="0" xfId="5" applyNumberFormat="1" applyFont="1" applyBorder="1" applyAlignment="1">
      <alignment horizontal="center" vertical="center"/>
    </xf>
    <xf numFmtId="166" fontId="9" fillId="0" borderId="7" xfId="5" applyNumberFormat="1" applyFont="1" applyBorder="1" applyAlignment="1">
      <alignment vertical="center"/>
    </xf>
    <xf numFmtId="166" fontId="9" fillId="0" borderId="8" xfId="5" applyNumberFormat="1" applyFont="1" applyBorder="1" applyAlignment="1">
      <alignment vertical="center"/>
    </xf>
    <xf numFmtId="166" fontId="10" fillId="0" borderId="8" xfId="5" applyNumberFormat="1" applyFont="1" applyBorder="1" applyAlignment="1">
      <alignment vertical="center"/>
    </xf>
    <xf numFmtId="166" fontId="9" fillId="0" borderId="1" xfId="5" applyNumberFormat="1" applyFont="1" applyFill="1" applyBorder="1" applyAlignment="1">
      <alignment vertical="center"/>
    </xf>
    <xf numFmtId="166" fontId="9" fillId="0" borderId="1" xfId="5" applyNumberFormat="1" applyFont="1" applyBorder="1" applyAlignment="1">
      <alignment horizontal="center" vertical="center"/>
    </xf>
    <xf numFmtId="166" fontId="5" fillId="0" borderId="9" xfId="5" applyNumberFormat="1" applyFont="1" applyBorder="1" applyAlignment="1">
      <alignment vertical="center"/>
    </xf>
    <xf numFmtId="166" fontId="9" fillId="0" borderId="5" xfId="5" applyNumberFormat="1" applyFont="1" applyBorder="1" applyAlignment="1">
      <alignment vertical="center"/>
    </xf>
    <xf numFmtId="166" fontId="8" fillId="3" borderId="6" xfId="5" applyNumberFormat="1" applyFont="1" applyFill="1" applyBorder="1" applyAlignment="1">
      <alignment horizontal="center" vertical="center"/>
    </xf>
    <xf numFmtId="166" fontId="9" fillId="2" borderId="10" xfId="5" applyNumberFormat="1" applyFont="1" applyFill="1" applyBorder="1" applyAlignment="1">
      <alignment vertical="center"/>
    </xf>
    <xf numFmtId="166" fontId="9" fillId="2" borderId="11" xfId="5" applyNumberFormat="1" applyFont="1" applyFill="1" applyBorder="1" applyAlignment="1">
      <alignment horizontal="center" vertical="center"/>
    </xf>
    <xf numFmtId="170" fontId="9" fillId="2" borderId="10" xfId="5" applyNumberFormat="1" applyFont="1" applyFill="1" applyBorder="1" applyAlignment="1">
      <alignment vertical="center"/>
    </xf>
    <xf numFmtId="166" fontId="9" fillId="2" borderId="12" xfId="5" applyNumberFormat="1" applyFont="1" applyFill="1" applyBorder="1" applyAlignment="1">
      <alignment horizontal="left" vertical="center"/>
    </xf>
    <xf numFmtId="166" fontId="9" fillId="2" borderId="10" xfId="5" applyNumberFormat="1" applyFont="1" applyFill="1" applyBorder="1" applyAlignment="1">
      <alignment horizontal="left" vertical="center"/>
    </xf>
    <xf numFmtId="166" fontId="5" fillId="3" borderId="2" xfId="5" applyNumberFormat="1" applyFont="1" applyFill="1" applyBorder="1" applyAlignment="1">
      <alignment horizontal="center" vertical="center"/>
    </xf>
    <xf numFmtId="166" fontId="5" fillId="3" borderId="3" xfId="5" applyNumberFormat="1" applyFont="1" applyFill="1" applyBorder="1" applyAlignment="1">
      <alignment horizontal="center" vertical="center"/>
    </xf>
    <xf numFmtId="166" fontId="5" fillId="3" borderId="4" xfId="5" applyNumberFormat="1" applyFont="1" applyFill="1" applyBorder="1" applyAlignment="1">
      <alignment horizontal="center" vertical="center"/>
    </xf>
    <xf numFmtId="166" fontId="8" fillId="3" borderId="11" xfId="5" applyNumberFormat="1" applyFont="1" applyFill="1" applyBorder="1" applyAlignment="1">
      <alignment horizontal="center" vertical="center"/>
    </xf>
    <xf numFmtId="166" fontId="9" fillId="3" borderId="12" xfId="5" applyNumberFormat="1" applyFont="1" applyFill="1" applyBorder="1" applyAlignment="1">
      <alignment vertical="center"/>
    </xf>
    <xf numFmtId="166" fontId="9" fillId="3" borderId="12" xfId="5" applyNumberFormat="1" applyFont="1" applyFill="1" applyBorder="1" applyAlignment="1">
      <alignment horizontal="left" vertical="center"/>
    </xf>
    <xf numFmtId="166" fontId="5" fillId="3" borderId="1" xfId="5" applyNumberFormat="1" applyFont="1" applyFill="1" applyBorder="1" applyAlignment="1">
      <alignment horizontal="center" vertical="center"/>
    </xf>
    <xf numFmtId="166" fontId="5" fillId="3" borderId="9" xfId="5" applyNumberFormat="1" applyFont="1" applyFill="1" applyBorder="1" applyAlignment="1">
      <alignment horizontal="center" vertical="center"/>
    </xf>
    <xf numFmtId="166" fontId="11" fillId="2" borderId="6" xfId="5" applyNumberFormat="1" applyFont="1" applyFill="1" applyBorder="1" applyAlignment="1">
      <alignment horizontal="center" vertical="center"/>
    </xf>
    <xf numFmtId="49" fontId="11" fillId="2" borderId="6" xfId="5" applyNumberFormat="1" applyFont="1" applyFill="1" applyBorder="1" applyAlignment="1">
      <alignment horizontal="center" vertical="center"/>
    </xf>
    <xf numFmtId="166" fontId="5" fillId="2" borderId="6" xfId="5" applyNumberFormat="1" applyFont="1" applyFill="1" applyBorder="1" applyAlignment="1">
      <alignment horizontal="center" vertical="center"/>
    </xf>
    <xf numFmtId="171" fontId="10" fillId="0" borderId="5" xfId="5" applyNumberFormat="1" applyFont="1" applyFill="1" applyBorder="1" applyAlignment="1">
      <alignment horizontal="center" vertical="center"/>
    </xf>
    <xf numFmtId="166" fontId="2" fillId="3" borderId="13" xfId="5" applyNumberFormat="1" applyFont="1" applyFill="1" applyBorder="1" applyAlignment="1">
      <alignment vertical="center"/>
    </xf>
    <xf numFmtId="166" fontId="12" fillId="3" borderId="14" xfId="5" applyNumberFormat="1" applyFont="1" applyFill="1" applyBorder="1" applyAlignment="1">
      <alignment horizontal="center"/>
    </xf>
    <xf numFmtId="166" fontId="12" fillId="3" borderId="14" xfId="5" applyNumberFormat="1" applyFont="1" applyFill="1" applyBorder="1" applyAlignment="1">
      <alignment horizontal="center" vertical="center"/>
    </xf>
    <xf numFmtId="172" fontId="12" fillId="3" borderId="13" xfId="1" applyNumberFormat="1" applyFont="1" applyFill="1" applyBorder="1" applyAlignment="1" applyProtection="1">
      <alignment horizontal="center" vertical="center"/>
    </xf>
    <xf numFmtId="167" fontId="12" fillId="3" borderId="3" xfId="1" applyFont="1" applyFill="1" applyBorder="1" applyAlignment="1" applyProtection="1">
      <alignment vertical="center"/>
    </xf>
    <xf numFmtId="167" fontId="12" fillId="3" borderId="2" xfId="1" applyFont="1" applyFill="1" applyBorder="1" applyAlignment="1" applyProtection="1">
      <alignment horizontal="center" vertical="center"/>
    </xf>
    <xf numFmtId="167" fontId="12" fillId="3" borderId="4" xfId="1" applyFont="1" applyFill="1" applyBorder="1" applyAlignment="1" applyProtection="1">
      <alignment horizontal="right" vertical="center"/>
    </xf>
    <xf numFmtId="166" fontId="12" fillId="3" borderId="13" xfId="5" applyNumberFormat="1" applyFont="1" applyFill="1" applyBorder="1" applyAlignment="1">
      <alignment horizontal="center"/>
    </xf>
    <xf numFmtId="166" fontId="12" fillId="3" borderId="13" xfId="5" applyNumberFormat="1" applyFont="1" applyFill="1" applyBorder="1" applyAlignment="1">
      <alignment horizontal="center" vertical="center"/>
    </xf>
    <xf numFmtId="167" fontId="12" fillId="3" borderId="0" xfId="1" applyFont="1" applyFill="1" applyBorder="1" applyAlignment="1" applyProtection="1">
      <alignment vertical="center"/>
    </xf>
    <xf numFmtId="167" fontId="12" fillId="3" borderId="5" xfId="1" applyFont="1" applyFill="1" applyBorder="1" applyAlignment="1" applyProtection="1">
      <alignment horizontal="center" vertical="center"/>
    </xf>
    <xf numFmtId="167" fontId="12" fillId="3" borderId="7" xfId="1" applyFont="1" applyFill="1" applyBorder="1" applyAlignment="1" applyProtection="1">
      <alignment horizontal="right" vertical="center"/>
    </xf>
    <xf numFmtId="171" fontId="13" fillId="0" borderId="5" xfId="5" applyNumberFormat="1" applyFont="1" applyFill="1" applyBorder="1" applyAlignment="1">
      <alignment horizontal="center" vertical="center"/>
    </xf>
    <xf numFmtId="166" fontId="14" fillId="3" borderId="13" xfId="5" applyNumberFormat="1" applyFont="1" applyFill="1" applyBorder="1" applyAlignment="1">
      <alignment vertical="center"/>
    </xf>
    <xf numFmtId="166" fontId="9" fillId="3" borderId="13" xfId="5" applyNumberFormat="1" applyFont="1" applyFill="1" applyBorder="1" applyAlignment="1">
      <alignment horizontal="center"/>
    </xf>
    <xf numFmtId="166" fontId="9" fillId="3" borderId="13" xfId="5" applyNumberFormat="1" applyFont="1" applyFill="1" applyBorder="1" applyAlignment="1">
      <alignment horizontal="center" vertical="center"/>
    </xf>
    <xf numFmtId="172" fontId="9" fillId="3" borderId="13" xfId="1" applyNumberFormat="1" applyFont="1" applyFill="1" applyBorder="1" applyAlignment="1" applyProtection="1">
      <alignment horizontal="center" vertical="center"/>
    </xf>
    <xf numFmtId="167" fontId="9" fillId="3" borderId="0" xfId="1" applyFont="1" applyFill="1" applyBorder="1" applyAlignment="1" applyProtection="1">
      <alignment vertical="center"/>
    </xf>
    <xf numFmtId="167" fontId="9" fillId="3" borderId="5" xfId="1" applyFont="1" applyFill="1" applyBorder="1" applyAlignment="1" applyProtection="1">
      <alignment horizontal="center" vertical="center"/>
    </xf>
    <xf numFmtId="167" fontId="9" fillId="3" borderId="7" xfId="1" applyFont="1" applyFill="1" applyBorder="1" applyAlignment="1" applyProtection="1">
      <alignment horizontal="right" vertical="center"/>
    </xf>
    <xf numFmtId="166" fontId="15" fillId="3" borderId="13" xfId="5" applyNumberFormat="1" applyFont="1" applyFill="1" applyBorder="1" applyAlignment="1">
      <alignment horizontal="center"/>
    </xf>
    <xf numFmtId="167" fontId="9" fillId="3" borderId="0" xfId="1" applyNumberFormat="1" applyFont="1" applyFill="1" applyBorder="1" applyAlignment="1" applyProtection="1">
      <alignment vertical="center"/>
    </xf>
    <xf numFmtId="166" fontId="9" fillId="0" borderId="0" xfId="5" applyNumberFormat="1" applyFont="1" applyFill="1" applyBorder="1" applyAlignment="1">
      <alignment vertical="center"/>
    </xf>
    <xf numFmtId="166" fontId="2" fillId="3" borderId="15" xfId="5" applyNumberFormat="1" applyFont="1" applyFill="1" applyBorder="1" applyAlignment="1">
      <alignment vertical="center"/>
    </xf>
    <xf numFmtId="166" fontId="9" fillId="3" borderId="15" xfId="5" applyNumberFormat="1" applyFont="1" applyFill="1" applyBorder="1" applyAlignment="1">
      <alignment vertical="center"/>
    </xf>
    <xf numFmtId="166" fontId="9" fillId="3" borderId="15" xfId="5" applyNumberFormat="1" applyFont="1" applyFill="1" applyBorder="1" applyAlignment="1">
      <alignment horizontal="center" vertical="center"/>
    </xf>
    <xf numFmtId="166" fontId="9" fillId="3" borderId="15" xfId="5" applyNumberFormat="1" applyFont="1" applyFill="1" applyBorder="1" applyAlignment="1">
      <alignment horizontal="right" vertical="center"/>
    </xf>
    <xf numFmtId="166" fontId="9" fillId="3" borderId="1" xfId="5" applyNumberFormat="1" applyFont="1" applyFill="1" applyBorder="1" applyAlignment="1">
      <alignment vertical="center"/>
    </xf>
    <xf numFmtId="166" fontId="9" fillId="3" borderId="8" xfId="5" applyNumberFormat="1" applyFont="1" applyFill="1" applyBorder="1" applyAlignment="1">
      <alignment vertical="center"/>
    </xf>
    <xf numFmtId="167" fontId="9" fillId="3" borderId="9" xfId="1" applyFont="1" applyFill="1" applyBorder="1" applyAlignment="1" applyProtection="1">
      <alignment vertical="center"/>
    </xf>
    <xf numFmtId="166" fontId="5" fillId="3" borderId="5" xfId="5" applyNumberFormat="1" applyFont="1" applyFill="1" applyBorder="1" applyAlignment="1">
      <alignment vertical="center"/>
    </xf>
    <xf numFmtId="166" fontId="9" fillId="3" borderId="0" xfId="5" applyNumberFormat="1" applyFont="1" applyFill="1" applyBorder="1" applyAlignment="1">
      <alignment vertical="center"/>
    </xf>
    <xf numFmtId="166" fontId="5" fillId="3" borderId="6" xfId="5" applyNumberFormat="1" applyFont="1" applyFill="1" applyBorder="1" applyAlignment="1">
      <alignment horizontal="center" vertical="center"/>
    </xf>
    <xf numFmtId="39" fontId="9" fillId="3" borderId="13" xfId="1" applyNumberFormat="1" applyFont="1" applyFill="1" applyBorder="1" applyAlignment="1" applyProtection="1">
      <alignment horizontal="center" vertical="center"/>
    </xf>
    <xf numFmtId="166" fontId="5" fillId="3" borderId="6" xfId="5" applyNumberFormat="1" applyFont="1" applyFill="1" applyBorder="1" applyAlignment="1">
      <alignment vertical="center"/>
    </xf>
    <xf numFmtId="166" fontId="4" fillId="3" borderId="5" xfId="5" applyNumberFormat="1" applyFont="1" applyFill="1" applyBorder="1" applyAlignment="1">
      <alignment vertical="center"/>
    </xf>
    <xf numFmtId="166" fontId="5" fillId="3" borderId="0" xfId="5" applyNumberFormat="1" applyFont="1" applyFill="1" applyBorder="1" applyAlignment="1">
      <alignment horizontal="center" vertical="center"/>
    </xf>
    <xf numFmtId="173" fontId="16" fillId="3" borderId="11" xfId="5" applyNumberFormat="1" applyFont="1" applyFill="1" applyBorder="1" applyAlignment="1">
      <alignment horizontal="center" vertical="center"/>
    </xf>
    <xf numFmtId="167" fontId="9" fillId="3" borderId="10" xfId="1" applyFont="1" applyFill="1" applyBorder="1" applyAlignment="1" applyProtection="1">
      <alignment vertical="center"/>
    </xf>
    <xf numFmtId="166" fontId="9" fillId="3" borderId="6" xfId="5" applyNumberFormat="1" applyFont="1" applyFill="1" applyBorder="1" applyAlignment="1">
      <alignment vertical="center"/>
    </xf>
    <xf numFmtId="175" fontId="16" fillId="3" borderId="11" xfId="5" applyNumberFormat="1" applyFont="1" applyFill="1" applyBorder="1" applyAlignment="1">
      <alignment horizontal="center" vertical="center"/>
    </xf>
    <xf numFmtId="176" fontId="9" fillId="3" borderId="10" xfId="2" applyNumberFormat="1" applyFont="1" applyFill="1" applyBorder="1" applyAlignment="1" applyProtection="1">
      <alignment vertical="center"/>
    </xf>
    <xf numFmtId="166" fontId="5" fillId="3" borderId="0" xfId="5" applyNumberFormat="1" applyFont="1" applyFill="1" applyBorder="1" applyAlignment="1">
      <alignment vertical="center"/>
    </xf>
    <xf numFmtId="166" fontId="9" fillId="3" borderId="0" xfId="5" applyNumberFormat="1" applyFont="1" applyFill="1" applyBorder="1" applyAlignment="1">
      <alignment horizontal="center" vertical="center"/>
    </xf>
    <xf numFmtId="166" fontId="1" fillId="3" borderId="0" xfId="5" applyNumberFormat="1" applyFont="1" applyFill="1" applyBorder="1" applyAlignment="1">
      <alignment vertical="center"/>
    </xf>
    <xf numFmtId="166" fontId="5" fillId="3" borderId="11" xfId="5" applyNumberFormat="1" applyFont="1" applyFill="1" applyBorder="1" applyAlignment="1">
      <alignment horizontal="right" vertical="center"/>
    </xf>
    <xf numFmtId="10" fontId="9" fillId="3" borderId="10" xfId="2" applyNumberFormat="1" applyFont="1" applyFill="1" applyBorder="1" applyAlignment="1" applyProtection="1">
      <alignment horizontal="left" vertical="center"/>
    </xf>
    <xf numFmtId="166" fontId="5" fillId="3" borderId="8" xfId="5" applyNumberFormat="1" applyFont="1" applyFill="1" applyBorder="1" applyAlignment="1">
      <alignment vertical="center"/>
    </xf>
    <xf numFmtId="166" fontId="9" fillId="3" borderId="1" xfId="5" applyNumberFormat="1" applyFont="1" applyFill="1" applyBorder="1" applyAlignment="1">
      <alignment horizontal="center" vertical="center"/>
    </xf>
    <xf numFmtId="166" fontId="19" fillId="3" borderId="11" xfId="5" applyNumberFormat="1" applyFont="1" applyFill="1" applyBorder="1" applyAlignment="1">
      <alignment horizontal="center" vertical="center" readingOrder="1"/>
    </xf>
    <xf numFmtId="10" fontId="5" fillId="3" borderId="10" xfId="2" applyNumberFormat="1" applyFont="1" applyFill="1" applyBorder="1" applyAlignment="1" applyProtection="1">
      <alignment horizontal="left" vertical="center"/>
    </xf>
    <xf numFmtId="166" fontId="5" fillId="4" borderId="2" xfId="5" applyNumberFormat="1" applyFont="1" applyFill="1" applyBorder="1" applyAlignment="1">
      <alignment vertical="center"/>
    </xf>
    <xf numFmtId="166" fontId="9" fillId="4" borderId="3" xfId="5" applyNumberFormat="1" applyFont="1" applyFill="1" applyBorder="1" applyAlignment="1">
      <alignment horizontal="right" vertical="center"/>
    </xf>
    <xf numFmtId="166" fontId="9" fillId="4" borderId="3" xfId="5" applyNumberFormat="1" applyFont="1" applyFill="1" applyBorder="1" applyAlignment="1">
      <alignment horizontal="center" vertical="center"/>
    </xf>
    <xf numFmtId="166" fontId="9" fillId="4" borderId="3" xfId="5" applyNumberFormat="1" applyFont="1" applyFill="1" applyBorder="1" applyAlignment="1">
      <alignment vertical="center"/>
    </xf>
    <xf numFmtId="166" fontId="5" fillId="2" borderId="11" xfId="5" applyNumberFormat="1" applyFont="1" applyFill="1" applyBorder="1" applyAlignment="1">
      <alignment horizontal="center" vertical="center"/>
    </xf>
    <xf numFmtId="166" fontId="5" fillId="2" borderId="12" xfId="5" applyNumberFormat="1" applyFont="1" applyFill="1" applyBorder="1" applyAlignment="1">
      <alignment horizontal="center" vertical="center"/>
    </xf>
    <xf numFmtId="168" fontId="5" fillId="2" borderId="10" xfId="3" applyNumberFormat="1" applyFont="1" applyFill="1" applyBorder="1" applyAlignment="1" applyProtection="1">
      <alignment vertical="center"/>
    </xf>
    <xf numFmtId="166" fontId="10" fillId="4" borderId="8" xfId="5" applyNumberFormat="1" applyFont="1" applyFill="1" applyBorder="1" applyAlignment="1">
      <alignment horizontal="center" vertical="center"/>
    </xf>
    <xf numFmtId="166" fontId="9" fillId="4" borderId="1" xfId="5" applyNumberFormat="1" applyFont="1" applyFill="1" applyBorder="1" applyAlignment="1">
      <alignment vertical="center"/>
    </xf>
    <xf numFmtId="166" fontId="9" fillId="4" borderId="1" xfId="5" applyNumberFormat="1" applyFont="1" applyFill="1" applyBorder="1" applyAlignment="1">
      <alignment horizontal="center" vertical="center"/>
    </xf>
    <xf numFmtId="166" fontId="9" fillId="4" borderId="9" xfId="5" applyNumberFormat="1" applyFont="1" applyFill="1" applyBorder="1" applyAlignment="1">
      <alignment vertical="center"/>
    </xf>
    <xf numFmtId="166" fontId="5" fillId="2" borderId="10" xfId="5" applyNumberFormat="1" applyFont="1" applyFill="1" applyBorder="1" applyAlignment="1">
      <alignment horizontal="center" vertical="center"/>
    </xf>
    <xf numFmtId="166" fontId="9" fillId="3" borderId="14" xfId="5" applyNumberFormat="1" applyFont="1" applyFill="1" applyBorder="1" applyAlignment="1">
      <alignment vertical="center"/>
    </xf>
    <xf numFmtId="167" fontId="9" fillId="3" borderId="13" xfId="1" applyFont="1" applyFill="1" applyBorder="1" applyAlignment="1" applyProtection="1">
      <alignment horizontal="right" vertical="center"/>
    </xf>
    <xf numFmtId="1" fontId="9" fillId="4" borderId="13" xfId="1" applyNumberFormat="1" applyFont="1" applyFill="1" applyBorder="1" applyAlignment="1" applyProtection="1">
      <alignment horizontal="center" vertical="center"/>
    </xf>
    <xf numFmtId="167" fontId="9" fillId="3" borderId="7" xfId="1" applyFont="1" applyFill="1" applyBorder="1" applyAlignment="1" applyProtection="1">
      <alignment vertical="center"/>
    </xf>
    <xf numFmtId="166" fontId="9" fillId="3" borderId="13" xfId="5" applyNumberFormat="1" applyFont="1" applyFill="1" applyBorder="1" applyAlignment="1">
      <alignment vertical="center"/>
    </xf>
    <xf numFmtId="2" fontId="9" fillId="0" borderId="13" xfId="1" applyNumberFormat="1" applyFont="1" applyFill="1" applyBorder="1" applyAlignment="1" applyProtection="1">
      <alignment horizontal="center" vertical="center"/>
    </xf>
    <xf numFmtId="166" fontId="20" fillId="3" borderId="13" xfId="5" applyNumberFormat="1" applyFont="1" applyFill="1" applyBorder="1" applyAlignment="1">
      <alignment vertical="center"/>
    </xf>
    <xf numFmtId="166" fontId="21" fillId="3" borderId="13" xfId="5" applyNumberFormat="1" applyFont="1" applyFill="1" applyBorder="1" applyAlignment="1">
      <alignment vertical="center"/>
    </xf>
    <xf numFmtId="166" fontId="21" fillId="3" borderId="13" xfId="5" applyNumberFormat="1" applyFont="1" applyFill="1" applyBorder="1" applyAlignment="1">
      <alignment horizontal="center" vertical="center"/>
    </xf>
    <xf numFmtId="167" fontId="21" fillId="3" borderId="0" xfId="1" applyFont="1" applyFill="1" applyBorder="1" applyAlignment="1" applyProtection="1">
      <alignment horizontal="right" vertical="center"/>
    </xf>
    <xf numFmtId="167" fontId="21" fillId="3" borderId="13" xfId="1" applyFont="1" applyFill="1" applyBorder="1" applyAlignment="1" applyProtection="1">
      <alignment horizontal="right" vertical="center"/>
    </xf>
    <xf numFmtId="1" fontId="21" fillId="4" borderId="13" xfId="1" applyNumberFormat="1" applyFont="1" applyFill="1" applyBorder="1" applyAlignment="1" applyProtection="1">
      <alignment horizontal="center" vertical="center"/>
    </xf>
    <xf numFmtId="167" fontId="21" fillId="3" borderId="7" xfId="1" applyFont="1" applyFill="1" applyBorder="1" applyAlignment="1" applyProtection="1">
      <alignment vertical="center"/>
    </xf>
    <xf numFmtId="166" fontId="12" fillId="3" borderId="13" xfId="5" applyNumberFormat="1" applyFont="1" applyFill="1" applyBorder="1" applyAlignment="1">
      <alignment vertical="center"/>
    </xf>
    <xf numFmtId="167" fontId="12" fillId="3" borderId="13" xfId="1" applyFont="1" applyFill="1" applyBorder="1" applyAlignment="1" applyProtection="1">
      <alignment horizontal="center" vertical="center"/>
    </xf>
    <xf numFmtId="1" fontId="12" fillId="4" borderId="13" xfId="1" applyNumberFormat="1" applyFont="1" applyFill="1" applyBorder="1" applyAlignment="1" applyProtection="1">
      <alignment horizontal="center" vertical="center"/>
    </xf>
    <xf numFmtId="167" fontId="12" fillId="3" borderId="7" xfId="1" applyFont="1" applyFill="1" applyBorder="1" applyAlignment="1" applyProtection="1">
      <alignment vertical="center"/>
    </xf>
    <xf numFmtId="2" fontId="12" fillId="0" borderId="13" xfId="1" applyNumberFormat="1" applyFont="1" applyFill="1" applyBorder="1" applyAlignment="1" applyProtection="1">
      <alignment horizontal="center" vertical="center"/>
    </xf>
    <xf numFmtId="171" fontId="10" fillId="0" borderId="0" xfId="5" applyNumberFormat="1" applyFont="1" applyFill="1" applyBorder="1" applyAlignment="1">
      <alignment horizontal="center" vertical="center"/>
    </xf>
    <xf numFmtId="166" fontId="22" fillId="3" borderId="13" xfId="5" applyNumberFormat="1" applyFont="1" applyFill="1" applyBorder="1" applyAlignment="1">
      <alignment vertical="center"/>
    </xf>
    <xf numFmtId="167" fontId="9" fillId="3" borderId="15" xfId="1" applyFont="1" applyFill="1" applyBorder="1" applyAlignment="1" applyProtection="1">
      <alignment horizontal="right" vertical="center"/>
    </xf>
    <xf numFmtId="166" fontId="10" fillId="3" borderId="15" xfId="5" applyNumberFormat="1" applyFont="1" applyFill="1" applyBorder="1" applyAlignment="1">
      <alignment horizontal="center" vertical="center"/>
    </xf>
    <xf numFmtId="166" fontId="9" fillId="3" borderId="16" xfId="5" applyNumberFormat="1" applyFont="1" applyFill="1" applyBorder="1" applyAlignment="1">
      <alignment horizontal="center" vertical="center"/>
    </xf>
    <xf numFmtId="166" fontId="5" fillId="3" borderId="17" xfId="5" applyNumberFormat="1" applyFont="1" applyFill="1" applyBorder="1" applyAlignment="1">
      <alignment horizontal="right" vertical="center"/>
    </xf>
    <xf numFmtId="10" fontId="5" fillId="3" borderId="12" xfId="2" applyNumberFormat="1" applyFont="1" applyFill="1" applyBorder="1" applyAlignment="1" applyProtection="1">
      <alignment horizontal="left" vertical="center"/>
    </xf>
    <xf numFmtId="167" fontId="5" fillId="3" borderId="6" xfId="1" applyFont="1" applyFill="1" applyBorder="1" applyAlignment="1" applyProtection="1">
      <alignment vertical="center"/>
    </xf>
    <xf numFmtId="166" fontId="10" fillId="4" borderId="5" xfId="5" applyNumberFormat="1" applyFont="1" applyFill="1" applyBorder="1" applyAlignment="1">
      <alignment horizontal="center" vertical="center"/>
    </xf>
    <xf numFmtId="166" fontId="9" fillId="4" borderId="0" xfId="5" applyNumberFormat="1" applyFont="1" applyFill="1" applyBorder="1" applyAlignment="1">
      <alignment vertical="center"/>
    </xf>
    <xf numFmtId="166" fontId="9" fillId="4" borderId="0" xfId="5" applyNumberFormat="1" applyFont="1" applyFill="1" applyBorder="1" applyAlignment="1">
      <alignment horizontal="center" vertical="center"/>
    </xf>
    <xf numFmtId="166" fontId="9" fillId="4" borderId="0" xfId="5" applyNumberFormat="1" applyFont="1" applyFill="1" applyBorder="1" applyAlignment="1">
      <alignment horizontal="right" vertical="center"/>
    </xf>
    <xf numFmtId="166" fontId="1" fillId="4" borderId="0" xfId="5" applyNumberFormat="1" applyFont="1" applyFill="1" applyBorder="1" applyAlignment="1">
      <alignment vertical="center"/>
    </xf>
    <xf numFmtId="166" fontId="1" fillId="4" borderId="7" xfId="5" applyNumberFormat="1" applyFont="1" applyFill="1" applyBorder="1" applyAlignment="1">
      <alignment vertical="center"/>
    </xf>
    <xf numFmtId="49" fontId="11" fillId="2" borderId="11" xfId="5" applyNumberFormat="1" applyFont="1" applyFill="1" applyBorder="1" applyAlignment="1">
      <alignment horizontal="center" vertical="center"/>
    </xf>
    <xf numFmtId="166" fontId="8" fillId="2" borderId="6" xfId="5" applyNumberFormat="1" applyFont="1" applyFill="1" applyBorder="1" applyAlignment="1">
      <alignment horizontal="center" vertical="center"/>
    </xf>
    <xf numFmtId="166" fontId="10" fillId="3" borderId="13" xfId="5" applyNumberFormat="1" applyFont="1" applyFill="1" applyBorder="1" applyAlignment="1">
      <alignment horizontal="center" vertical="center"/>
    </xf>
    <xf numFmtId="167" fontId="9" fillId="3" borderId="13" xfId="1" applyFont="1" applyFill="1" applyBorder="1" applyAlignment="1" applyProtection="1">
      <alignment horizontal="center" vertical="center"/>
    </xf>
    <xf numFmtId="166" fontId="10" fillId="0" borderId="5" xfId="5" applyNumberFormat="1" applyFont="1" applyFill="1" applyBorder="1" applyAlignment="1">
      <alignment horizontal="center" vertical="center"/>
    </xf>
    <xf numFmtId="166" fontId="9" fillId="3" borderId="13" xfId="5" applyNumberFormat="1" applyFont="1" applyFill="1" applyBorder="1" applyAlignment="1">
      <alignment horizontal="justify" vertical="center"/>
    </xf>
    <xf numFmtId="171" fontId="9" fillId="3" borderId="13" xfId="5" applyNumberFormat="1" applyFont="1" applyFill="1" applyBorder="1" applyAlignment="1">
      <alignment horizontal="center" vertical="center"/>
    </xf>
    <xf numFmtId="167" fontId="9" fillId="3" borderId="13" xfId="1" applyFont="1" applyFill="1" applyBorder="1" applyAlignment="1" applyProtection="1">
      <alignment vertical="center"/>
    </xf>
    <xf numFmtId="37" fontId="9" fillId="3" borderId="13" xfId="1" applyNumberFormat="1" applyFont="1" applyFill="1" applyBorder="1" applyAlignment="1" applyProtection="1">
      <alignment horizontal="center" vertical="center"/>
    </xf>
    <xf numFmtId="167" fontId="9" fillId="3" borderId="7" xfId="1" applyFont="1" applyFill="1" applyBorder="1" applyAlignment="1" applyProtection="1">
      <alignment horizontal="center" vertical="center"/>
    </xf>
    <xf numFmtId="166" fontId="10" fillId="0" borderId="0" xfId="5" applyNumberFormat="1" applyFont="1" applyFill="1" applyBorder="1" applyAlignment="1">
      <alignment horizontal="center" vertical="center"/>
    </xf>
    <xf numFmtId="166" fontId="10" fillId="3" borderId="5" xfId="5" applyNumberFormat="1" applyFont="1" applyFill="1" applyBorder="1" applyAlignment="1">
      <alignment horizontal="center" vertical="center"/>
    </xf>
    <xf numFmtId="166" fontId="5" fillId="3" borderId="3" xfId="5" applyNumberFormat="1" applyFont="1" applyFill="1" applyBorder="1" applyAlignment="1">
      <alignment horizontal="right" vertical="center"/>
    </xf>
    <xf numFmtId="10" fontId="5" fillId="3" borderId="11" xfId="2" applyNumberFormat="1" applyFont="1" applyFill="1" applyBorder="1" applyAlignment="1" applyProtection="1">
      <alignment horizontal="left" vertical="center"/>
    </xf>
    <xf numFmtId="167" fontId="5" fillId="3" borderId="9" xfId="1" applyFont="1" applyFill="1" applyBorder="1" applyAlignment="1" applyProtection="1">
      <alignment vertical="center"/>
    </xf>
    <xf numFmtId="166" fontId="10" fillId="4" borderId="2" xfId="5" applyNumberFormat="1" applyFont="1" applyFill="1" applyBorder="1" applyAlignment="1">
      <alignment horizontal="center" vertical="center"/>
    </xf>
    <xf numFmtId="167" fontId="9" fillId="4" borderId="18" xfId="1" applyFont="1" applyFill="1" applyBorder="1" applyAlignment="1" applyProtection="1">
      <alignment horizontal="right" vertical="center"/>
    </xf>
    <xf numFmtId="166" fontId="5" fillId="2" borderId="8" xfId="5" applyNumberFormat="1" applyFont="1" applyFill="1" applyBorder="1" applyAlignment="1">
      <alignment horizontal="center" vertical="center"/>
    </xf>
    <xf numFmtId="166" fontId="5" fillId="2" borderId="1" xfId="5" applyNumberFormat="1" applyFont="1" applyFill="1" applyBorder="1" applyAlignment="1">
      <alignment horizontal="center" vertical="center"/>
    </xf>
    <xf numFmtId="168" fontId="5" fillId="2" borderId="9" xfId="3" applyNumberFormat="1" applyFont="1" applyFill="1" applyBorder="1" applyAlignment="1" applyProtection="1">
      <alignment vertical="center"/>
    </xf>
    <xf numFmtId="167" fontId="9" fillId="4" borderId="1" xfId="1" applyFont="1" applyFill="1" applyBorder="1" applyAlignment="1" applyProtection="1">
      <alignment horizontal="right" vertical="center"/>
    </xf>
    <xf numFmtId="166" fontId="5" fillId="4" borderId="12" xfId="5" applyNumberFormat="1" applyFont="1" applyFill="1" applyBorder="1" applyAlignment="1">
      <alignment horizontal="center" vertical="center"/>
    </xf>
    <xf numFmtId="169" fontId="5" fillId="4" borderId="10" xfId="3" applyFont="1" applyFill="1" applyBorder="1" applyAlignment="1" applyProtection="1">
      <alignment vertical="center"/>
    </xf>
    <xf numFmtId="166" fontId="1" fillId="0" borderId="0" xfId="5" applyNumberFormat="1" applyFont="1" applyFill="1" applyAlignment="1">
      <alignment horizontal="center" vertical="center"/>
    </xf>
    <xf numFmtId="166" fontId="8" fillId="3" borderId="13" xfId="5" applyNumberFormat="1" applyFont="1" applyFill="1" applyBorder="1" applyAlignment="1">
      <alignment horizontal="center" vertical="center"/>
    </xf>
    <xf numFmtId="166" fontId="5" fillId="3" borderId="13" xfId="5" applyNumberFormat="1" applyFont="1" applyFill="1" applyBorder="1" applyAlignment="1">
      <alignment horizontal="center" vertical="center"/>
    </xf>
    <xf numFmtId="166" fontId="5" fillId="3" borderId="7" xfId="5" applyNumberFormat="1" applyFont="1" applyFill="1" applyBorder="1" applyAlignment="1">
      <alignment horizontal="center" vertical="center"/>
    </xf>
    <xf numFmtId="166" fontId="23" fillId="3" borderId="13" xfId="5" applyNumberFormat="1" applyFont="1" applyFill="1" applyBorder="1" applyAlignment="1">
      <alignment horizontal="center" vertical="center"/>
    </xf>
    <xf numFmtId="167" fontId="9" fillId="3" borderId="0" xfId="1" applyFont="1" applyFill="1" applyBorder="1" applyAlignment="1" applyProtection="1">
      <alignment horizontal="center" vertical="center"/>
    </xf>
    <xf numFmtId="166" fontId="13" fillId="3" borderId="13" xfId="5" applyNumberFormat="1" applyFont="1" applyFill="1" applyBorder="1" applyAlignment="1">
      <alignment horizontal="center" vertical="center"/>
    </xf>
    <xf numFmtId="166" fontId="9" fillId="3" borderId="13" xfId="5" applyNumberFormat="1" applyFont="1" applyFill="1" applyBorder="1" applyAlignment="1">
      <alignment horizontal="left" vertical="center"/>
    </xf>
    <xf numFmtId="4" fontId="9" fillId="3" borderId="13" xfId="2" applyNumberFormat="1" applyFont="1" applyFill="1" applyBorder="1" applyAlignment="1" applyProtection="1">
      <alignment horizontal="center" vertical="center"/>
    </xf>
    <xf numFmtId="166" fontId="24" fillId="3" borderId="13" xfId="5" applyNumberFormat="1" applyFont="1" applyFill="1" applyBorder="1" applyAlignment="1">
      <alignment horizontal="left" vertical="center"/>
    </xf>
    <xf numFmtId="166" fontId="24" fillId="3" borderId="13" xfId="5" applyNumberFormat="1" applyFont="1" applyFill="1" applyBorder="1" applyAlignment="1">
      <alignment horizontal="center" vertical="center"/>
    </xf>
    <xf numFmtId="4" fontId="24" fillId="3" borderId="13" xfId="2" applyNumberFormat="1" applyFont="1" applyFill="1" applyBorder="1" applyAlignment="1" applyProtection="1">
      <alignment horizontal="center" vertical="center"/>
    </xf>
    <xf numFmtId="167" fontId="24" fillId="3" borderId="13" xfId="1" applyFont="1" applyFill="1" applyBorder="1" applyAlignment="1" applyProtection="1">
      <alignment horizontal="right" vertical="center"/>
    </xf>
    <xf numFmtId="167" fontId="24" fillId="3" borderId="0" xfId="1" applyFont="1" applyFill="1" applyBorder="1" applyAlignment="1" applyProtection="1">
      <alignment horizontal="center" vertical="center"/>
    </xf>
    <xf numFmtId="167" fontId="24" fillId="3" borderId="7" xfId="1" applyFont="1" applyFill="1" applyBorder="1" applyAlignment="1" applyProtection="1">
      <alignment vertical="center"/>
    </xf>
    <xf numFmtId="167" fontId="9" fillId="3" borderId="1" xfId="1" applyFont="1" applyFill="1" applyBorder="1" applyAlignment="1" applyProtection="1">
      <alignment horizontal="right" vertical="center"/>
    </xf>
    <xf numFmtId="169" fontId="5" fillId="2" borderId="9" xfId="3" applyFont="1" applyFill="1" applyBorder="1" applyAlignment="1" applyProtection="1">
      <alignment vertical="center"/>
    </xf>
    <xf numFmtId="166" fontId="14" fillId="3" borderId="13" xfId="5" applyNumberFormat="1" applyFont="1" applyFill="1" applyBorder="1" applyAlignment="1">
      <alignment horizontal="center" vertical="center"/>
    </xf>
    <xf numFmtId="169" fontId="0" fillId="0" borderId="0" xfId="3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37" fontId="0" fillId="0" borderId="0" xfId="0" applyNumberFormat="1" applyFont="1" applyAlignment="1">
      <alignment vertical="center"/>
    </xf>
    <xf numFmtId="167" fontId="0" fillId="0" borderId="0" xfId="1" applyFont="1" applyFill="1" applyBorder="1" applyAlignment="1" applyProtection="1"/>
    <xf numFmtId="167" fontId="3" fillId="0" borderId="0" xfId="1" applyFont="1" applyFill="1" applyBorder="1" applyAlignment="1" applyProtection="1">
      <alignment horizontal="left" vertical="center"/>
    </xf>
    <xf numFmtId="10" fontId="0" fillId="0" borderId="0" xfId="2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167" fontId="25" fillId="0" borderId="0" xfId="1" applyFont="1" applyFill="1" applyBorder="1" applyAlignment="1" applyProtection="1">
      <alignment vertical="center"/>
    </xf>
    <xf numFmtId="164" fontId="25" fillId="0" borderId="0" xfId="0" applyNumberFormat="1" applyFont="1" applyAlignment="1">
      <alignment vertical="center"/>
    </xf>
    <xf numFmtId="10" fontId="0" fillId="0" borderId="0" xfId="2" applyNumberFormat="1" applyFont="1" applyFill="1" applyBorder="1" applyAlignment="1" applyProtection="1"/>
    <xf numFmtId="0" fontId="0" fillId="0" borderId="0" xfId="0" applyFont="1" applyFill="1" applyBorder="1" applyAlignme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67" fontId="0" fillId="0" borderId="0" xfId="1" applyFont="1" applyFill="1" applyBorder="1" applyAlignment="1" applyProtection="1">
      <alignment vertical="center"/>
    </xf>
    <xf numFmtId="166" fontId="24" fillId="3" borderId="13" xfId="5" applyNumberFormat="1" applyFont="1" applyFill="1" applyBorder="1" applyAlignment="1">
      <alignment horizontal="justify" vertical="center"/>
    </xf>
    <xf numFmtId="166" fontId="2" fillId="3" borderId="13" xfId="5" applyNumberFormat="1" applyFont="1" applyFill="1" applyBorder="1" applyAlignment="1">
      <alignment horizontal="center" vertical="center"/>
    </xf>
    <xf numFmtId="0" fontId="9" fillId="3" borderId="13" xfId="5" applyNumberFormat="1" applyFont="1" applyFill="1" applyBorder="1" applyAlignment="1" applyProtection="1">
      <alignment horizontal="center" vertical="center"/>
    </xf>
    <xf numFmtId="167" fontId="9" fillId="3" borderId="15" xfId="1" applyFont="1" applyFill="1" applyBorder="1" applyAlignment="1" applyProtection="1">
      <alignment horizontal="center" vertical="center"/>
    </xf>
    <xf numFmtId="167" fontId="9" fillId="3" borderId="1" xfId="1" applyFont="1" applyFill="1" applyBorder="1" applyAlignment="1" applyProtection="1">
      <alignment horizontal="center" vertical="center"/>
    </xf>
    <xf numFmtId="166" fontId="27" fillId="4" borderId="12" xfId="5" applyNumberFormat="1" applyFont="1" applyFill="1" applyBorder="1" applyAlignment="1">
      <alignment horizontal="center" vertical="center"/>
    </xf>
    <xf numFmtId="169" fontId="27" fillId="4" borderId="10" xfId="3" applyFont="1" applyFill="1" applyBorder="1" applyAlignment="1" applyProtection="1">
      <alignment vertical="center"/>
    </xf>
    <xf numFmtId="166" fontId="10" fillId="3" borderId="11" xfId="5" applyNumberFormat="1" applyFont="1" applyFill="1" applyBorder="1" applyAlignment="1">
      <alignment horizontal="center" vertical="center"/>
    </xf>
    <xf numFmtId="166" fontId="9" fillId="3" borderId="12" xfId="5" applyNumberFormat="1" applyFont="1" applyFill="1" applyBorder="1" applyAlignment="1">
      <alignment horizontal="center" vertical="center"/>
    </xf>
    <xf numFmtId="166" fontId="5" fillId="3" borderId="12" xfId="5" applyNumberFormat="1" applyFont="1" applyFill="1" applyBorder="1" applyAlignment="1">
      <alignment horizontal="left" vertical="center"/>
    </xf>
    <xf numFmtId="166" fontId="5" fillId="3" borderId="12" xfId="5" applyNumberFormat="1" applyFont="1" applyFill="1" applyBorder="1" applyAlignment="1">
      <alignment horizontal="center" vertical="center"/>
    </xf>
    <xf numFmtId="177" fontId="5" fillId="3" borderId="10" xfId="5" applyNumberFormat="1" applyFont="1" applyFill="1" applyBorder="1" applyAlignment="1">
      <alignment horizontal="center" vertical="center"/>
    </xf>
    <xf numFmtId="166" fontId="10" fillId="2" borderId="5" xfId="5" applyNumberFormat="1" applyFont="1" applyFill="1" applyBorder="1" applyAlignment="1">
      <alignment horizontal="center" vertical="center"/>
    </xf>
    <xf numFmtId="166" fontId="9" fillId="2" borderId="0" xfId="5" applyNumberFormat="1" applyFont="1" applyFill="1" applyBorder="1" applyAlignment="1">
      <alignment vertical="center"/>
    </xf>
    <xf numFmtId="166" fontId="9" fillId="2" borderId="0" xfId="5" applyNumberFormat="1" applyFont="1" applyFill="1" applyBorder="1" applyAlignment="1">
      <alignment horizontal="center" vertical="center"/>
    </xf>
    <xf numFmtId="177" fontId="9" fillId="2" borderId="4" xfId="5" applyNumberFormat="1" applyFont="1" applyFill="1" applyBorder="1" applyAlignment="1">
      <alignment vertical="center"/>
    </xf>
    <xf numFmtId="169" fontId="5" fillId="3" borderId="10" xfId="3" applyFont="1" applyFill="1" applyBorder="1" applyAlignment="1" applyProtection="1">
      <alignment vertical="center"/>
    </xf>
    <xf numFmtId="10" fontId="5" fillId="3" borderId="12" xfId="2" applyNumberFormat="1" applyFont="1" applyFill="1" applyBorder="1" applyAlignment="1" applyProtection="1">
      <alignment horizontal="center" vertical="center"/>
    </xf>
    <xf numFmtId="166" fontId="10" fillId="2" borderId="11" xfId="5" applyNumberFormat="1" applyFont="1" applyFill="1" applyBorder="1" applyAlignment="1">
      <alignment horizontal="center" vertical="center"/>
    </xf>
    <xf numFmtId="166" fontId="9" fillId="2" borderId="12" xfId="5" applyNumberFormat="1" applyFont="1" applyFill="1" applyBorder="1" applyAlignment="1">
      <alignment vertical="center"/>
    </xf>
    <xf numFmtId="166" fontId="9" fillId="2" borderId="12" xfId="5" applyNumberFormat="1" applyFont="1" applyFill="1" applyBorder="1" applyAlignment="1">
      <alignment horizontal="center" vertical="center"/>
    </xf>
    <xf numFmtId="177" fontId="9" fillId="2" borderId="10" xfId="5" applyNumberFormat="1" applyFont="1" applyFill="1" applyBorder="1" applyAlignment="1">
      <alignment vertical="center"/>
    </xf>
    <xf numFmtId="178" fontId="27" fillId="3" borderId="12" xfId="5" applyNumberFormat="1" applyFont="1" applyFill="1" applyBorder="1" applyAlignment="1">
      <alignment horizontal="center" vertical="center"/>
    </xf>
    <xf numFmtId="166" fontId="27" fillId="3" borderId="12" xfId="5" applyNumberFormat="1" applyFont="1" applyFill="1" applyBorder="1" applyAlignment="1">
      <alignment horizontal="center" vertical="center"/>
    </xf>
    <xf numFmtId="0" fontId="5" fillId="3" borderId="10" xfId="5" applyFont="1" applyFill="1" applyBorder="1" applyAlignment="1">
      <alignment horizontal="center" vertical="center"/>
    </xf>
    <xf numFmtId="171" fontId="27" fillId="3" borderId="12" xfId="5" applyNumberFormat="1" applyFont="1" applyFill="1" applyBorder="1" applyAlignment="1">
      <alignment horizontal="center" vertical="center"/>
    </xf>
    <xf numFmtId="0" fontId="9" fillId="5" borderId="0" xfId="4" applyFont="1" applyFill="1" applyBorder="1" applyAlignment="1">
      <alignment vertical="center"/>
    </xf>
    <xf numFmtId="0" fontId="9" fillId="5" borderId="0" xfId="4" applyFont="1" applyFill="1" applyBorder="1" applyAlignment="1">
      <alignment horizontal="center" vertical="center"/>
    </xf>
    <xf numFmtId="166" fontId="1" fillId="0" borderId="0" xfId="5" applyNumberFormat="1" applyFont="1" applyBorder="1" applyAlignment="1">
      <alignment vertical="center"/>
    </xf>
    <xf numFmtId="0" fontId="5" fillId="5" borderId="0" xfId="5" applyFont="1" applyFill="1" applyBorder="1" applyAlignment="1">
      <alignment horizontal="center" vertical="center"/>
    </xf>
    <xf numFmtId="167" fontId="5" fillId="5" borderId="0" xfId="1" applyFont="1" applyFill="1" applyBorder="1" applyAlignment="1" applyProtection="1">
      <alignment horizontal="center" vertical="center"/>
    </xf>
    <xf numFmtId="167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4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4" fontId="0" fillId="0" borderId="0" xfId="2" applyNumberFormat="1" applyFont="1" applyFill="1" applyBorder="1" applyAlignment="1" applyProtection="1">
      <alignment vertical="center"/>
    </xf>
    <xf numFmtId="167" fontId="28" fillId="0" borderId="0" xfId="1" applyFont="1" applyFill="1" applyBorder="1" applyAlignment="1" applyProtection="1">
      <alignment horizontal="center" vertical="center"/>
    </xf>
    <xf numFmtId="4" fontId="1" fillId="0" borderId="0" xfId="5" applyNumberFormat="1" applyFont="1" applyAlignment="1">
      <alignment vertical="center"/>
    </xf>
    <xf numFmtId="179" fontId="3" fillId="0" borderId="0" xfId="1" applyNumberFormat="1" applyFont="1" applyFill="1" applyBorder="1" applyAlignment="1" applyProtection="1">
      <alignment horizontal="center" vertical="center"/>
    </xf>
    <xf numFmtId="4" fontId="1" fillId="0" borderId="0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6" fontId="9" fillId="3" borderId="14" xfId="5" applyNumberFormat="1" applyFont="1" applyFill="1" applyBorder="1" applyAlignment="1">
      <alignment horizontal="center"/>
    </xf>
    <xf numFmtId="166" fontId="9" fillId="3" borderId="14" xfId="5" applyNumberFormat="1" applyFont="1" applyFill="1" applyBorder="1" applyAlignment="1">
      <alignment horizontal="center" vertical="center"/>
    </xf>
    <xf numFmtId="167" fontId="9" fillId="3" borderId="3" xfId="1" applyFont="1" applyFill="1" applyBorder="1" applyAlignment="1" applyProtection="1">
      <alignment vertical="center"/>
    </xf>
    <xf numFmtId="167" fontId="9" fillId="3" borderId="2" xfId="1" applyFont="1" applyFill="1" applyBorder="1" applyAlignment="1" applyProtection="1">
      <alignment horizontal="center" vertical="center"/>
    </xf>
    <xf numFmtId="167" fontId="9" fillId="3" borderId="4" xfId="1" applyFont="1" applyFill="1" applyBorder="1" applyAlignment="1" applyProtection="1">
      <alignment horizontal="right" vertical="center"/>
    </xf>
    <xf numFmtId="166" fontId="5" fillId="3" borderId="2" xfId="5" applyNumberFormat="1" applyFont="1" applyFill="1" applyBorder="1" applyAlignment="1">
      <alignment horizontal="right" vertical="center"/>
    </xf>
    <xf numFmtId="10" fontId="9" fillId="3" borderId="4" xfId="2" applyNumberFormat="1" applyFont="1" applyFill="1" applyBorder="1" applyAlignment="1" applyProtection="1">
      <alignment horizontal="left" vertical="center"/>
    </xf>
    <xf numFmtId="166" fontId="19" fillId="3" borderId="19" xfId="5" applyNumberFormat="1" applyFont="1" applyFill="1" applyBorder="1" applyAlignment="1">
      <alignment horizontal="center" vertical="center" readingOrder="1"/>
    </xf>
    <xf numFmtId="10" fontId="5" fillId="3" borderId="19" xfId="2" applyNumberFormat="1" applyFont="1" applyFill="1" applyBorder="1" applyAlignment="1" applyProtection="1">
      <alignment horizontal="center" vertical="center"/>
    </xf>
    <xf numFmtId="166" fontId="5" fillId="3" borderId="10" xfId="5" applyNumberFormat="1" applyFont="1" applyFill="1" applyBorder="1" applyAlignment="1">
      <alignment vertical="center"/>
    </xf>
    <xf numFmtId="10" fontId="5" fillId="3" borderId="19" xfId="2" applyNumberFormat="1" applyFont="1" applyFill="1" applyBorder="1" applyAlignment="1" applyProtection="1">
      <alignment horizontal="left" vertical="center"/>
    </xf>
    <xf numFmtId="166" fontId="5" fillId="3" borderId="0" xfId="5" applyNumberFormat="1" applyFont="1" applyFill="1" applyBorder="1" applyAlignment="1">
      <alignment horizontal="right" vertical="center"/>
    </xf>
    <xf numFmtId="10" fontId="5" fillId="3" borderId="8" xfId="2" applyNumberFormat="1" applyFont="1" applyFill="1" applyBorder="1" applyAlignment="1" applyProtection="1">
      <alignment horizontal="left" vertical="center"/>
    </xf>
    <xf numFmtId="172" fontId="24" fillId="3" borderId="13" xfId="1" applyNumberFormat="1" applyFont="1" applyFill="1" applyBorder="1" applyAlignment="1" applyProtection="1">
      <alignment horizontal="center" vertical="center"/>
    </xf>
    <xf numFmtId="167" fontId="24" fillId="3" borderId="0" xfId="1" applyFont="1" applyFill="1" applyBorder="1" applyAlignment="1" applyProtection="1">
      <alignment vertical="center"/>
    </xf>
    <xf numFmtId="167" fontId="24" fillId="3" borderId="5" xfId="1" applyFont="1" applyFill="1" applyBorder="1" applyAlignment="1" applyProtection="1">
      <alignment horizontal="center" vertical="center"/>
    </xf>
    <xf numFmtId="167" fontId="24" fillId="3" borderId="7" xfId="1" applyFont="1" applyFill="1" applyBorder="1" applyAlignment="1" applyProtection="1">
      <alignment horizontal="right" vertical="center"/>
    </xf>
    <xf numFmtId="166" fontId="24" fillId="3" borderId="13" xfId="5" applyNumberFormat="1" applyFont="1" applyFill="1" applyBorder="1" applyAlignment="1">
      <alignment vertical="center"/>
    </xf>
    <xf numFmtId="167" fontId="24" fillId="3" borderId="13" xfId="1" applyFont="1" applyFill="1" applyBorder="1" applyAlignment="1" applyProtection="1">
      <alignment horizontal="center" vertical="center"/>
    </xf>
    <xf numFmtId="2" fontId="24" fillId="0" borderId="13" xfId="1" applyNumberFormat="1" applyFont="1" applyFill="1" applyBorder="1" applyAlignment="1" applyProtection="1">
      <alignment horizontal="center" vertical="center"/>
    </xf>
    <xf numFmtId="1" fontId="24" fillId="4" borderId="13" xfId="1" applyNumberFormat="1" applyFont="1" applyFill="1" applyBorder="1" applyAlignment="1" applyProtection="1">
      <alignment horizontal="center" vertical="center"/>
    </xf>
    <xf numFmtId="166" fontId="5" fillId="3" borderId="12" xfId="5" applyNumberFormat="1" applyFont="1" applyFill="1" applyBorder="1" applyAlignment="1">
      <alignment horizontal="right" vertical="center"/>
    </xf>
    <xf numFmtId="166" fontId="29" fillId="3" borderId="13" xfId="5" applyNumberFormat="1" applyFont="1" applyFill="1" applyBorder="1" applyAlignment="1">
      <alignment horizontal="justify" vertical="center"/>
    </xf>
    <xf numFmtId="166" fontId="29" fillId="3" borderId="13" xfId="5" applyNumberFormat="1" applyFont="1" applyFill="1" applyBorder="1" applyAlignment="1">
      <alignment horizontal="center" vertical="center"/>
    </xf>
    <xf numFmtId="167" fontId="29" fillId="3" borderId="13" xfId="1" applyFont="1" applyFill="1" applyBorder="1" applyAlignment="1" applyProtection="1">
      <alignment horizontal="center" vertical="center"/>
    </xf>
    <xf numFmtId="167" fontId="29" fillId="3" borderId="0" xfId="1" applyFont="1" applyFill="1" applyBorder="1" applyAlignment="1" applyProtection="1">
      <alignment horizontal="center" vertical="center"/>
    </xf>
    <xf numFmtId="167" fontId="29" fillId="3" borderId="7" xfId="1" applyFont="1" applyFill="1" applyBorder="1" applyAlignment="1" applyProtection="1">
      <alignment vertical="center"/>
    </xf>
    <xf numFmtId="166" fontId="7" fillId="0" borderId="0" xfId="5" applyNumberFormat="1" applyFont="1" applyFill="1" applyBorder="1" applyAlignment="1">
      <alignment horizontal="center" vertical="center"/>
    </xf>
    <xf numFmtId="166" fontId="5" fillId="2" borderId="6" xfId="5" applyNumberFormat="1" applyFont="1" applyFill="1" applyBorder="1" applyAlignment="1">
      <alignment horizontal="center" vertical="center"/>
    </xf>
    <xf numFmtId="166" fontId="16" fillId="3" borderId="6" xfId="5" applyNumberFormat="1" applyFont="1" applyFill="1" applyBorder="1" applyAlignment="1">
      <alignment horizontal="center" vertical="center"/>
    </xf>
    <xf numFmtId="166" fontId="17" fillId="3" borderId="6" xfId="5" applyNumberFormat="1" applyFont="1" applyFill="1" applyBorder="1" applyAlignment="1">
      <alignment horizontal="center" vertical="center"/>
    </xf>
    <xf numFmtId="174" fontId="17" fillId="3" borderId="6" xfId="5" applyNumberFormat="1" applyFont="1" applyFill="1" applyBorder="1" applyAlignment="1">
      <alignment horizontal="center" vertical="center"/>
    </xf>
    <xf numFmtId="166" fontId="18" fillId="3" borderId="6" xfId="5" applyNumberFormat="1" applyFont="1" applyFill="1" applyBorder="1" applyAlignment="1">
      <alignment horizontal="center" vertical="center"/>
    </xf>
    <xf numFmtId="166" fontId="5" fillId="2" borderId="10" xfId="5" applyNumberFormat="1" applyFont="1" applyFill="1" applyBorder="1" applyAlignment="1">
      <alignment horizontal="center" vertical="center"/>
    </xf>
    <xf numFmtId="166" fontId="7" fillId="0" borderId="3" xfId="5" applyNumberFormat="1" applyFont="1" applyBorder="1" applyAlignment="1">
      <alignment horizontal="center" vertical="center"/>
    </xf>
    <xf numFmtId="166" fontId="7" fillId="0" borderId="4" xfId="5" applyNumberFormat="1" applyFont="1" applyBorder="1" applyAlignment="1">
      <alignment horizontal="center" vertical="center"/>
    </xf>
    <xf numFmtId="166" fontId="7" fillId="0" borderId="1" xfId="5" applyNumberFormat="1" applyFont="1" applyBorder="1" applyAlignment="1">
      <alignment horizontal="center" vertical="center"/>
    </xf>
    <xf numFmtId="166" fontId="7" fillId="0" borderId="9" xfId="5" applyNumberFormat="1" applyFont="1" applyBorder="1" applyAlignment="1">
      <alignment horizontal="center" vertical="center"/>
    </xf>
    <xf numFmtId="49" fontId="5" fillId="0" borderId="10" xfId="5" applyNumberFormat="1" applyFont="1" applyBorder="1" applyAlignment="1">
      <alignment horizontal="center" vertical="center"/>
    </xf>
    <xf numFmtId="166" fontId="5" fillId="0" borderId="0" xfId="5" applyNumberFormat="1" applyFont="1" applyFill="1" applyBorder="1" applyAlignment="1">
      <alignment horizontal="center" vertical="center"/>
    </xf>
    <xf numFmtId="167" fontId="34" fillId="0" borderId="0" xfId="1" applyFont="1" applyFill="1" applyBorder="1" applyAlignment="1" applyProtection="1">
      <alignment horizontal="center" vertical="center"/>
    </xf>
    <xf numFmtId="167" fontId="35" fillId="0" borderId="0" xfId="1" applyFont="1" applyFill="1" applyBorder="1" applyAlignment="1" applyProtection="1">
      <alignment horizontal="center" vertical="center"/>
    </xf>
    <xf numFmtId="167" fontId="35" fillId="0" borderId="0" xfId="1" applyFont="1" applyFill="1" applyBorder="1" applyAlignment="1" applyProtection="1">
      <alignment horizontal="left" vertical="center"/>
    </xf>
    <xf numFmtId="167" fontId="30" fillId="0" borderId="0" xfId="1" applyFont="1" applyFill="1" applyBorder="1" applyAlignment="1" applyProtection="1">
      <alignment horizontal="center" vertical="center"/>
    </xf>
    <xf numFmtId="167" fontId="30" fillId="0" borderId="0" xfId="1" applyFont="1" applyFill="1" applyBorder="1" applyAlignment="1" applyProtection="1">
      <alignment vertical="center"/>
    </xf>
    <xf numFmtId="180" fontId="37" fillId="0" borderId="19" xfId="1" applyNumberFormat="1" applyFont="1" applyFill="1" applyBorder="1" applyAlignment="1" applyProtection="1">
      <alignment horizontal="center" vertical="center"/>
    </xf>
    <xf numFmtId="180" fontId="7" fillId="0" borderId="19" xfId="1" applyNumberFormat="1" applyFont="1" applyFill="1" applyBorder="1" applyAlignment="1" applyProtection="1">
      <alignment horizontal="center" vertical="center"/>
    </xf>
    <xf numFmtId="167" fontId="7" fillId="0" borderId="19" xfId="1" applyFont="1" applyFill="1" applyBorder="1" applyAlignment="1" applyProtection="1">
      <alignment horizontal="center" vertical="center"/>
    </xf>
    <xf numFmtId="167" fontId="7" fillId="6" borderId="20" xfId="1" applyFont="1" applyFill="1" applyBorder="1" applyAlignment="1" applyProtection="1">
      <alignment horizontal="center" vertical="center" wrapText="1"/>
    </xf>
    <xf numFmtId="167" fontId="36" fillId="0" borderId="21" xfId="1" applyFont="1" applyFill="1" applyBorder="1" applyAlignment="1" applyProtection="1">
      <alignment horizontal="center" vertical="center"/>
    </xf>
    <xf numFmtId="167" fontId="36" fillId="0" borderId="22" xfId="1" applyFont="1" applyFill="1" applyBorder="1" applyAlignment="1" applyProtection="1">
      <alignment horizontal="center" vertical="center"/>
    </xf>
    <xf numFmtId="167" fontId="36" fillId="0" borderId="23" xfId="1" applyFont="1" applyFill="1" applyBorder="1" applyAlignment="1" applyProtection="1">
      <alignment horizontal="center" vertical="center"/>
    </xf>
    <xf numFmtId="1" fontId="36" fillId="6" borderId="19" xfId="1" applyNumberFormat="1" applyFont="1" applyFill="1" applyBorder="1" applyAlignment="1" applyProtection="1">
      <alignment horizontal="center" vertical="center"/>
    </xf>
    <xf numFmtId="167" fontId="36" fillId="6" borderId="22" xfId="1" applyFont="1" applyFill="1" applyBorder="1" applyAlignment="1" applyProtection="1">
      <alignment horizontal="left" vertical="center"/>
    </xf>
    <xf numFmtId="167" fontId="36" fillId="6" borderId="22" xfId="1" applyFont="1" applyFill="1" applyBorder="1" applyAlignment="1" applyProtection="1">
      <alignment horizontal="center" vertical="center"/>
    </xf>
    <xf numFmtId="167" fontId="36" fillId="6" borderId="23" xfId="1" applyFont="1" applyFill="1" applyBorder="1" applyAlignment="1" applyProtection="1">
      <alignment horizontal="center" vertical="center"/>
    </xf>
    <xf numFmtId="167" fontId="36" fillId="0" borderId="24" xfId="1" applyFont="1" applyFill="1" applyBorder="1" applyAlignment="1" applyProtection="1">
      <alignment horizontal="center" vertical="center"/>
    </xf>
    <xf numFmtId="49" fontId="37" fillId="0" borderId="25" xfId="1" applyNumberFormat="1" applyFont="1" applyFill="1" applyBorder="1" applyAlignment="1" applyProtection="1">
      <alignment horizontal="center" vertical="center"/>
    </xf>
    <xf numFmtId="167" fontId="37" fillId="0" borderId="25" xfId="1" applyFont="1" applyFill="1" applyBorder="1" applyAlignment="1" applyProtection="1">
      <alignment vertical="center" wrapText="1"/>
    </xf>
    <xf numFmtId="167" fontId="37" fillId="0" borderId="25" xfId="1" applyFont="1" applyFill="1" applyBorder="1" applyAlignment="1" applyProtection="1">
      <alignment horizontal="center" vertical="center" wrapText="1"/>
    </xf>
    <xf numFmtId="167" fontId="37" fillId="0" borderId="25" xfId="1" applyFont="1" applyFill="1" applyBorder="1" applyAlignment="1" applyProtection="1">
      <alignment vertical="center"/>
    </xf>
    <xf numFmtId="167" fontId="37" fillId="0" borderId="25" xfId="1" applyFont="1" applyFill="1" applyBorder="1" applyAlignment="1" applyProtection="1">
      <alignment horizontal="center" vertical="center"/>
    </xf>
    <xf numFmtId="49" fontId="37" fillId="0" borderId="20" xfId="1" applyNumberFormat="1" applyFont="1" applyFill="1" applyBorder="1" applyAlignment="1" applyProtection="1">
      <alignment horizontal="center" vertical="center"/>
    </xf>
    <xf numFmtId="167" fontId="37" fillId="0" borderId="20" xfId="1" applyFont="1" applyFill="1" applyBorder="1" applyAlignment="1" applyProtection="1">
      <alignment vertical="center" wrapText="1"/>
    </xf>
    <xf numFmtId="167" fontId="36" fillId="6" borderId="20" xfId="1" applyFont="1" applyFill="1" applyBorder="1" applyAlignment="1" applyProtection="1">
      <alignment horizontal="center" vertical="center"/>
    </xf>
    <xf numFmtId="167" fontId="36" fillId="6" borderId="20" xfId="1" applyFont="1" applyFill="1" applyBorder="1" applyAlignment="1" applyProtection="1">
      <alignment horizontal="center" vertical="center"/>
    </xf>
  </cellXfs>
  <cellStyles count="6">
    <cellStyle name="Moeda" xfId="3" builtinId="4"/>
    <cellStyle name="Normal" xfId="0" builtinId="0"/>
    <cellStyle name="Normal_#MOD_CPU" xfId="4"/>
    <cellStyle name="Normal_AR_JABAQUARA" xfId="5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IRETORIOS\MA_GP\PLANILHAS\OBRAS\Medi&#231;&#245;es\Guaruj&#225;\Outros\hx%205031%20-%20Escolas\2008\hX%205031%20-%20Guaruj&#225;%20-%20at&#233;%2012.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te_azul\sys\GP\ENCERRAD\EQUIPES\05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ma_gp\PLANILHAS\OBRAS\MED\Guaruj&#225;\Revistas\07-02%20Revis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ma_gp\PLANILHAS\OBRAS\Medi&#231;&#245;es\Guaruj&#225;\hX%205224%20-%20Guaruj&#225;\2006\hX%205224%20-%2001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redirusers$\DOGE%20-%20DI%20FRAIA\TERMOS%20DE%20REFERENCIA\jardinagem\final\P.%20Pre&#231;os%20estimados_imp_jardinage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implanta\arquivos\DOGE%20-%20DI%20FRAIA\TERMOS%20DE%20REFERENCIA\jardinagem\final\P.%20Pre&#231;os%20estimados_imp_jardinage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l_5810\Downloads\PLANILHAS%20DE%20CUSTOS%20-%20CONTRATA&#199;&#195;O%20DE%20COVEIROS%20-%20PROC.%209446-19%20(PMB)%20-%20V.3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astro"/>
      <sheetName val="Emp.Dotação"/>
      <sheetName val="1"/>
      <sheetName val="2"/>
      <sheetName val="2 R"/>
      <sheetName val="3"/>
      <sheetName val="3 R"/>
      <sheetName val="4"/>
      <sheetName val="Escolas"/>
      <sheetName val="Plan1"/>
      <sheetName val="4 R"/>
      <sheetName val="5"/>
      <sheetName val="Memória Cálculo"/>
      <sheetName val="Memória Cálculo (2)"/>
      <sheetName val="Memória Cálculo (3)"/>
      <sheetName val="Telefones"/>
      <sheetName val="5 R"/>
      <sheetName val="6"/>
      <sheetName val="6 R"/>
      <sheetName val="7"/>
      <sheetName val="7 R"/>
      <sheetName val="Cálculo Reajuste"/>
      <sheetName val="8"/>
      <sheetName val="9"/>
      <sheetName val="Memória Cálculo 9"/>
      <sheetName val="Demonstrativo Preço"/>
      <sheetName val="10"/>
      <sheetName val="Memória Cálculo 10"/>
      <sheetName val="11"/>
      <sheetName val="Memória Cálculo 11"/>
      <sheetName val="12"/>
      <sheetName val="Memória Cálculo 11 (2)"/>
      <sheetName val="13"/>
      <sheetName val="Memória Cálculo 13"/>
      <sheetName val="14"/>
      <sheetName val="Memória Cálculo 14"/>
      <sheetName val="15"/>
      <sheetName val="Memória Cálculo 15"/>
      <sheetName val="16"/>
      <sheetName val="Memória Cálculo 16"/>
      <sheetName val="17"/>
      <sheetName val="Memória Cálculo 17"/>
      <sheetName val="18"/>
      <sheetName val="18 R"/>
      <sheetName val="Memória Cálculo 18"/>
      <sheetName val="19"/>
      <sheetName val="19 R"/>
      <sheetName val="Memória Cálculo 19"/>
      <sheetName val="20"/>
      <sheetName val="Memória Cálculo 20"/>
      <sheetName val="21"/>
      <sheetName val="Memória Cálculo 20 (2)"/>
      <sheetName val="22"/>
      <sheetName val="Memória Cálculo 22"/>
      <sheetName val="23"/>
      <sheetName val="Memória Cálculo 22 (2)"/>
      <sheetName val="24"/>
      <sheetName val="Memória Cálculo 22 (3)"/>
      <sheetName val="25"/>
      <sheetName val="Memória Cálculo 25"/>
      <sheetName val="26"/>
      <sheetName val="Memória Cálculo 26"/>
      <sheetName val="Memória Cálculo 26 (2)"/>
      <sheetName val="27"/>
      <sheetName val="Memória Cálculo 27"/>
      <sheetName val="28"/>
      <sheetName val="Memória Cálculo 28"/>
      <sheetName val="29"/>
      <sheetName val="Memória Cálculo 29"/>
      <sheetName val="29 C"/>
      <sheetName val="30"/>
      <sheetName val="Memória Cálculo 30"/>
      <sheetName val="31"/>
      <sheetName val="Memória Cálculo 31"/>
      <sheetName val="32"/>
      <sheetName val="Memória Cálculo 32"/>
      <sheetName val="33"/>
      <sheetName val="Memória Cálculo 33"/>
      <sheetName val="34"/>
      <sheetName val="Memória Cálculo 34"/>
      <sheetName val="30 R"/>
      <sheetName val="31 R"/>
      <sheetName val="32 R"/>
      <sheetName val="33 R"/>
      <sheetName val="34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3615.1"/>
      <sheetName val="hO 3449 .2terminou 18.10"/>
      <sheetName val="hO 3615.2"/>
      <sheetName val="hO 3615.3"/>
      <sheetName val="hO 3615.4"/>
      <sheetName val="hO 3615.5"/>
      <sheetName val="hO 3613"/>
      <sheetName val="hO 3616"/>
      <sheetName val="hO 3617.1"/>
      <sheetName val="hO 3617.2"/>
      <sheetName val="hO 3617.3"/>
      <sheetName val="hO 3617.4"/>
      <sheetName val="hX 3607.1"/>
      <sheetName val="hX 3607.2"/>
      <sheetName val="hX 3609.1"/>
      <sheetName val="hX 3609.2"/>
      <sheetName val="hX 3490 fPto"/>
      <sheetName val="hX 3608.1"/>
      <sheetName val="hX 3608.2"/>
      <sheetName val="hG 3601"/>
      <sheetName val="hG 3602"/>
      <sheetName val="Hg 3603"/>
      <sheetName val="hG 3604"/>
      <sheetName val="hX 3611.1"/>
      <sheetName val="hX 3611.2"/>
      <sheetName val="hX 3605.1"/>
      <sheetName val="hX 3605.2"/>
      <sheetName val="hX 3610.1"/>
      <sheetName val="hX 3610.2"/>
      <sheetName val="hX 3612.1"/>
      <sheetName val="hX 3612.2"/>
      <sheetName val="Hx 3412 eq1"/>
      <sheetName val="Hx 3412 eq 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8"/>
      <sheetName val="38 B"/>
      <sheetName val="analítica 38"/>
      <sheetName val="julho"/>
      <sheetName val="Distr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qto 1"/>
      <sheetName val="Adm 14"/>
      <sheetName val="rateio adm 14"/>
      <sheetName val="Rqto 1 (2)"/>
      <sheetName val="Educ 13"/>
      <sheetName val="rateio educ 13"/>
      <sheetName val="Rqto 1 (3)"/>
      <sheetName val="Esportes 1"/>
      <sheetName val="rateio esp 1"/>
      <sheetName val="Rqto 1 (4)"/>
      <sheetName val="Hosp 13"/>
      <sheetName val="Áreas"/>
      <sheetName val="12.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Z (3)"/>
      <sheetName val="LUZ (2)"/>
      <sheetName val="LUZ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Z (3)"/>
      <sheetName val="LUZ (2)"/>
      <sheetName val="LUZ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Encargos Sociais"/>
      <sheetName val="BDI - SERV.  SEM DESON. (PMB)"/>
      <sheetName val="PLANILHA ORÇAMENTO - INICIAL"/>
      <sheetName val="PLANILHA DE PROPOSTA - 1"/>
      <sheetName val="Quantitativo"/>
      <sheetName val="Quantitativo (2)"/>
      <sheetName val="Lider Equipe - Encarregado - 01"/>
      <sheetName val="Serv. de Coveiro - 02"/>
      <sheetName val="Eq. Padrão-Serv. Auxiliar - 03"/>
      <sheetName val="Lider Equ. - Encarr - em Branco"/>
      <sheetName val="Serv. de Coveiro - em Branco"/>
      <sheetName val="Eq. Aux Serv. Gerais - Branco"/>
      <sheetName val="EM BRANCO"/>
      <sheetName val="Custo Veículo - Saveiro"/>
    </sheetNames>
    <sheetDataSet>
      <sheetData sheetId="0">
        <row r="50">
          <cell r="A50" t="str">
            <v>Ticket Alimentação (Valor mês)</v>
          </cell>
        </row>
        <row r="58">
          <cell r="B58">
            <v>0.79524300000000003</v>
          </cell>
        </row>
        <row r="65">
          <cell r="A65" t="str">
            <v>Exame Admissional/Demissional</v>
          </cell>
        </row>
        <row r="66">
          <cell r="B66">
            <v>0.2873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4"/>
  <sheetViews>
    <sheetView zoomScale="85" zoomScaleNormal="85" workbookViewId="0">
      <selection activeCell="J11" sqref="J11"/>
    </sheetView>
  </sheetViews>
  <sheetFormatPr defaultColWidth="10.6640625" defaultRowHeight="12.75"/>
  <cols>
    <col min="1" max="1" width="10.6640625" style="2" customWidth="1"/>
    <col min="2" max="2" width="11.6640625" style="3" customWidth="1"/>
    <col min="3" max="3" width="40.1640625" style="1" customWidth="1"/>
    <col min="4" max="4" width="14" style="4" customWidth="1"/>
    <col min="5" max="5" width="18.83203125" style="1" customWidth="1"/>
    <col min="6" max="6" width="17.6640625" style="1" customWidth="1"/>
    <col min="7" max="7" width="10.1640625" style="1" customWidth="1"/>
    <col min="8" max="8" width="18.33203125" style="1" customWidth="1"/>
    <col min="9" max="9" width="13.1640625" style="5" customWidth="1"/>
    <col min="10" max="10" width="16.6640625" style="6" customWidth="1"/>
    <col min="11" max="11" width="16.83203125" style="7" customWidth="1"/>
    <col min="12" max="12" width="10.6640625" style="8" customWidth="1"/>
    <col min="13" max="13" width="17.33203125" style="8" customWidth="1"/>
    <col min="14" max="17" width="10.6640625" style="8" customWidth="1"/>
    <col min="18" max="19" width="10.6640625" style="9" customWidth="1"/>
    <col min="20" max="25" width="10.6640625" style="8" customWidth="1"/>
    <col min="26" max="26" width="10.6640625" style="10" customWidth="1"/>
    <col min="27" max="16384" width="10.6640625" style="10"/>
  </cols>
  <sheetData>
    <row r="1" spans="1:10" ht="114" customHeight="1">
      <c r="B1" s="11"/>
      <c r="C1" s="12"/>
      <c r="D1" s="13"/>
      <c r="E1" s="12"/>
      <c r="F1" s="12"/>
      <c r="G1" s="12"/>
      <c r="H1" s="12"/>
      <c r="J1" s="7"/>
    </row>
    <row r="2" spans="1:10">
      <c r="B2" s="14"/>
      <c r="C2" s="12"/>
      <c r="D2" s="13"/>
      <c r="E2" s="12"/>
      <c r="F2" s="12"/>
      <c r="G2" s="12"/>
      <c r="H2" s="12"/>
      <c r="J2" s="7"/>
    </row>
    <row r="3" spans="1:10" ht="15.75">
      <c r="B3" s="271" t="s">
        <v>0</v>
      </c>
      <c r="C3" s="271"/>
      <c r="D3" s="271"/>
      <c r="E3" s="271"/>
      <c r="F3" s="271"/>
      <c r="G3" s="271"/>
      <c r="H3" s="271"/>
      <c r="J3" s="7"/>
    </row>
    <row r="4" spans="1:10">
      <c r="B4" s="15"/>
      <c r="C4" s="15"/>
      <c r="D4" s="13"/>
      <c r="E4" s="13"/>
      <c r="F4" s="13"/>
      <c r="G4" s="13"/>
      <c r="H4" s="13"/>
      <c r="J4" s="7"/>
    </row>
    <row r="5" spans="1:10" ht="24.95" customHeight="1">
      <c r="B5" s="16" t="s">
        <v>1</v>
      </c>
      <c r="C5" s="17"/>
      <c r="D5" s="17"/>
      <c r="E5" s="17"/>
      <c r="F5" s="17"/>
      <c r="G5" s="17"/>
      <c r="H5" s="18"/>
      <c r="J5" s="7"/>
    </row>
    <row r="6" spans="1:10">
      <c r="B6" s="19"/>
      <c r="C6" s="20"/>
      <c r="D6" s="21"/>
      <c r="E6" s="22"/>
      <c r="F6" s="23" t="s">
        <v>2</v>
      </c>
      <c r="G6" s="278" t="s">
        <v>3</v>
      </c>
      <c r="H6" s="279"/>
      <c r="J6" s="7"/>
    </row>
    <row r="7" spans="1:10">
      <c r="B7" s="24" t="s">
        <v>4</v>
      </c>
      <c r="C7" s="25" t="s">
        <v>5</v>
      </c>
      <c r="D7" s="26"/>
      <c r="E7" s="27"/>
      <c r="F7" s="28"/>
      <c r="G7" s="280"/>
      <c r="H7" s="281"/>
      <c r="J7" s="7"/>
    </row>
    <row r="8" spans="1:10">
      <c r="B8" s="29"/>
      <c r="C8" s="30"/>
      <c r="D8" s="31"/>
      <c r="E8" s="32"/>
      <c r="F8" s="33" t="s">
        <v>6</v>
      </c>
      <c r="G8" s="282" t="s">
        <v>7</v>
      </c>
      <c r="H8" s="282"/>
      <c r="J8" s="7"/>
    </row>
    <row r="9" spans="1:10">
      <c r="B9" s="34" t="s">
        <v>8</v>
      </c>
      <c r="C9" s="35" t="s">
        <v>9</v>
      </c>
      <c r="D9" s="36" t="s">
        <v>10</v>
      </c>
      <c r="E9" s="37"/>
      <c r="F9" s="28"/>
      <c r="G9" s="282"/>
      <c r="H9" s="282"/>
      <c r="J9" s="7"/>
    </row>
    <row r="10" spans="1:10">
      <c r="B10" s="34" t="s">
        <v>11</v>
      </c>
      <c r="C10" s="38" t="s">
        <v>12</v>
      </c>
      <c r="D10" s="38"/>
      <c r="E10" s="39"/>
      <c r="F10" s="40"/>
      <c r="G10" s="41"/>
      <c r="H10" s="42"/>
      <c r="J10" s="7"/>
    </row>
    <row r="11" spans="1:10">
      <c r="B11" s="43"/>
      <c r="C11" s="44"/>
      <c r="D11" s="45"/>
      <c r="E11" s="45"/>
      <c r="F11" s="46"/>
      <c r="G11" s="46"/>
      <c r="H11" s="47"/>
      <c r="J11" s="188"/>
    </row>
    <row r="12" spans="1:10" ht="26.25" customHeight="1">
      <c r="B12" s="48" t="s">
        <v>13</v>
      </c>
      <c r="C12" s="49" t="s">
        <v>14</v>
      </c>
      <c r="D12" s="50" t="s">
        <v>15</v>
      </c>
      <c r="E12" s="50" t="s">
        <v>16</v>
      </c>
      <c r="F12" s="50" t="s">
        <v>17</v>
      </c>
      <c r="G12" s="272" t="s">
        <v>18</v>
      </c>
      <c r="H12" s="272"/>
      <c r="J12" s="189"/>
    </row>
    <row r="13" spans="1:10">
      <c r="A13" s="51"/>
      <c r="B13" s="52"/>
      <c r="C13" s="244" t="s">
        <v>19</v>
      </c>
      <c r="D13" s="245" t="s">
        <v>20</v>
      </c>
      <c r="E13" s="68">
        <v>1</v>
      </c>
      <c r="F13" s="246"/>
      <c r="G13" s="247"/>
      <c r="H13" s="248">
        <f>F13*E13</f>
        <v>0</v>
      </c>
      <c r="J13" s="7"/>
    </row>
    <row r="14" spans="1:10">
      <c r="A14" s="51"/>
      <c r="B14" s="52"/>
      <c r="C14" s="72" t="s">
        <v>21</v>
      </c>
      <c r="D14" s="67"/>
      <c r="E14" s="68"/>
      <c r="F14" s="69"/>
      <c r="G14" s="70"/>
      <c r="H14" s="71"/>
      <c r="J14" s="7"/>
    </row>
    <row r="15" spans="1:10">
      <c r="A15" s="64"/>
      <c r="B15" s="65"/>
      <c r="C15" s="66"/>
      <c r="D15" s="67"/>
      <c r="E15" s="257"/>
      <c r="F15" s="258"/>
      <c r="G15" s="259"/>
      <c r="H15" s="260"/>
      <c r="J15" s="7"/>
    </row>
    <row r="16" spans="1:10">
      <c r="A16" s="51"/>
      <c r="B16" s="52"/>
      <c r="C16" s="66"/>
      <c r="D16" s="67"/>
      <c r="E16" s="68"/>
      <c r="F16" s="73"/>
      <c r="G16" s="70"/>
      <c r="H16" s="71"/>
      <c r="J16" s="7"/>
    </row>
    <row r="17" spans="1:12" ht="6" customHeight="1">
      <c r="A17" s="74"/>
      <c r="B17" s="75"/>
      <c r="C17" s="76"/>
      <c r="D17" s="77"/>
      <c r="E17" s="78"/>
      <c r="F17" s="79"/>
      <c r="G17" s="80"/>
      <c r="H17" s="81"/>
      <c r="J17" s="7"/>
    </row>
    <row r="18" spans="1:12">
      <c r="B18" s="82"/>
      <c r="C18" s="83"/>
      <c r="D18" s="84" t="s">
        <v>22</v>
      </c>
      <c r="E18" s="85">
        <f>SUM(E13:E17)</f>
        <v>1</v>
      </c>
      <c r="F18" s="273" t="s">
        <v>23</v>
      </c>
      <c r="G18" s="273"/>
      <c r="H18" s="86">
        <f>SUM(H13:H17)</f>
        <v>0</v>
      </c>
      <c r="J18" s="7"/>
    </row>
    <row r="19" spans="1:12">
      <c r="A19" s="51"/>
      <c r="B19" s="87"/>
      <c r="C19" s="88" t="s">
        <v>24</v>
      </c>
      <c r="D19" s="274" t="s">
        <v>25</v>
      </c>
      <c r="E19" s="274"/>
      <c r="F19" s="89">
        <v>0.2</v>
      </c>
      <c r="G19" s="90"/>
      <c r="H19" s="91"/>
      <c r="J19" s="190"/>
    </row>
    <row r="20" spans="1:12">
      <c r="A20" s="51"/>
      <c r="B20" s="82"/>
      <c r="C20" s="88" t="s">
        <v>26</v>
      </c>
      <c r="D20" s="275" t="str">
        <f>G8</f>
        <v>?/2023</v>
      </c>
      <c r="E20" s="275"/>
      <c r="F20" s="92">
        <v>0.2</v>
      </c>
      <c r="G20" s="93"/>
      <c r="H20" s="91"/>
      <c r="J20" s="7"/>
    </row>
    <row r="21" spans="1:12">
      <c r="A21" s="51"/>
      <c r="B21" s="82"/>
      <c r="C21" s="88" t="s">
        <v>27</v>
      </c>
      <c r="D21" s="276" t="str">
        <f>C7</f>
        <v>Seac x Siemaco-Santos</v>
      </c>
      <c r="E21" s="276"/>
      <c r="F21" s="92">
        <v>0.4</v>
      </c>
      <c r="G21" s="93"/>
      <c r="H21" s="91"/>
      <c r="J21" s="7"/>
    </row>
    <row r="22" spans="1:12" ht="13.5" customHeight="1">
      <c r="B22" s="82"/>
      <c r="C22" s="94"/>
      <c r="D22" s="95"/>
      <c r="E22" s="96"/>
      <c r="F22" s="97" t="s">
        <v>28</v>
      </c>
      <c r="G22" s="98">
        <f>'[7]BANCO DE DADOS'!B58</f>
        <v>0.79524300000000003</v>
      </c>
      <c r="H22" s="86">
        <f>SUM(H18:H21)*G22</f>
        <v>0</v>
      </c>
      <c r="J22" s="7"/>
      <c r="L22" s="191"/>
    </row>
    <row r="23" spans="1:12" ht="13.5" customHeight="1">
      <c r="B23" s="99"/>
      <c r="C23" s="79"/>
      <c r="D23" s="100"/>
      <c r="E23" s="96"/>
      <c r="F23" s="101" t="s">
        <v>29</v>
      </c>
      <c r="G23" s="102">
        <v>0</v>
      </c>
      <c r="H23" s="86">
        <f>G23*(SUM(H18:H22))</f>
        <v>0</v>
      </c>
      <c r="J23" s="7"/>
    </row>
    <row r="24" spans="1:12" ht="17.25" customHeight="1">
      <c r="B24" s="103"/>
      <c r="C24" s="104"/>
      <c r="D24" s="105"/>
      <c r="E24" s="106"/>
      <c r="F24" s="107" t="s">
        <v>30</v>
      </c>
      <c r="G24" s="108"/>
      <c r="H24" s="109">
        <f>SUM(H18:H23)</f>
        <v>0</v>
      </c>
      <c r="J24" s="7"/>
    </row>
    <row r="25" spans="1:12" ht="9" customHeight="1">
      <c r="B25" s="110"/>
      <c r="C25" s="111"/>
      <c r="D25" s="112"/>
      <c r="E25" s="111"/>
      <c r="F25" s="111"/>
      <c r="G25" s="111"/>
      <c r="H25" s="113"/>
      <c r="J25" s="7"/>
    </row>
    <row r="26" spans="1:12" ht="26.25" customHeight="1">
      <c r="B26" s="48" t="s">
        <v>31</v>
      </c>
      <c r="C26" s="49" t="s">
        <v>32</v>
      </c>
      <c r="D26" s="50" t="s">
        <v>15</v>
      </c>
      <c r="E26" s="108" t="s">
        <v>16</v>
      </c>
      <c r="F26" s="50" t="s">
        <v>17</v>
      </c>
      <c r="G26" s="50" t="s">
        <v>33</v>
      </c>
      <c r="H26" s="114" t="s">
        <v>34</v>
      </c>
      <c r="I26" s="192"/>
      <c r="J26" s="193"/>
    </row>
    <row r="27" spans="1:12">
      <c r="A27" s="51"/>
      <c r="B27" s="52"/>
      <c r="C27" s="115" t="str">
        <f>'[7]BANCO DE DADOS'!A50</f>
        <v>Ticket Alimentação (Valor mês)</v>
      </c>
      <c r="D27" s="67" t="s">
        <v>35</v>
      </c>
      <c r="E27" s="69">
        <f>E18</f>
        <v>1</v>
      </c>
      <c r="F27" s="116"/>
      <c r="G27" s="117"/>
      <c r="H27" s="118">
        <f>F27*E27</f>
        <v>0</v>
      </c>
      <c r="J27" s="194"/>
      <c r="K27" s="195"/>
    </row>
    <row r="28" spans="1:12">
      <c r="A28" s="51"/>
      <c r="B28" s="52"/>
      <c r="C28" s="119" t="s">
        <v>36</v>
      </c>
      <c r="D28" s="67" t="s">
        <v>35</v>
      </c>
      <c r="E28" s="69">
        <v>2</v>
      </c>
      <c r="F28" s="116"/>
      <c r="G28" s="120">
        <v>30</v>
      </c>
      <c r="H28" s="118">
        <f>G28*F28*E28</f>
        <v>0</v>
      </c>
      <c r="J28" s="194"/>
      <c r="K28" s="195"/>
    </row>
    <row r="29" spans="1:12">
      <c r="A29" s="51"/>
      <c r="B29" s="121"/>
      <c r="C29" s="122" t="s">
        <v>37</v>
      </c>
      <c r="D29" s="123" t="s">
        <v>38</v>
      </c>
      <c r="E29" s="124">
        <v>-0.06</v>
      </c>
      <c r="F29" s="125"/>
      <c r="G29" s="126"/>
      <c r="H29" s="127">
        <f>E29*F29</f>
        <v>0</v>
      </c>
      <c r="J29" s="194"/>
      <c r="K29" s="195"/>
    </row>
    <row r="30" spans="1:12">
      <c r="A30" s="51"/>
      <c r="B30" s="52"/>
      <c r="C30" s="119" t="s">
        <v>39</v>
      </c>
      <c r="D30" s="67" t="s">
        <v>35</v>
      </c>
      <c r="E30" s="69">
        <f>E18</f>
        <v>1</v>
      </c>
      <c r="F30" s="116"/>
      <c r="G30" s="120">
        <v>30</v>
      </c>
      <c r="H30" s="118">
        <f>G30*F30*E30</f>
        <v>0</v>
      </c>
      <c r="J30" s="195"/>
      <c r="K30" s="195"/>
    </row>
    <row r="31" spans="1:12">
      <c r="A31" s="51"/>
      <c r="B31" s="52"/>
      <c r="C31" s="119" t="s">
        <v>40</v>
      </c>
      <c r="D31" s="67" t="s">
        <v>41</v>
      </c>
      <c r="E31" s="69">
        <v>1</v>
      </c>
      <c r="F31" s="150"/>
      <c r="G31" s="117"/>
      <c r="H31" s="118">
        <f t="shared" ref="H31:H35" si="0">F31*E31</f>
        <v>0</v>
      </c>
      <c r="J31" s="196"/>
      <c r="K31" s="194"/>
    </row>
    <row r="32" spans="1:12">
      <c r="A32" s="51"/>
      <c r="B32" s="52"/>
      <c r="C32" s="261" t="s">
        <v>42</v>
      </c>
      <c r="D32" s="180" t="s">
        <v>35</v>
      </c>
      <c r="E32" s="258"/>
      <c r="F32" s="262"/>
      <c r="G32" s="263">
        <v>30</v>
      </c>
      <c r="H32" s="184">
        <f>E32*F32*G32</f>
        <v>0</v>
      </c>
      <c r="J32" s="194"/>
      <c r="K32" s="194"/>
    </row>
    <row r="33" spans="1:20">
      <c r="A33" s="133"/>
      <c r="B33" s="134"/>
      <c r="C33" s="261" t="s">
        <v>43</v>
      </c>
      <c r="D33" s="180" t="s">
        <v>35</v>
      </c>
      <c r="E33" s="258"/>
      <c r="F33" s="262"/>
      <c r="G33" s="264"/>
      <c r="H33" s="184">
        <f t="shared" si="0"/>
        <v>0</v>
      </c>
      <c r="J33" s="194"/>
      <c r="K33" s="194"/>
    </row>
    <row r="34" spans="1:20">
      <c r="A34" s="133"/>
      <c r="B34" s="52"/>
      <c r="C34" s="261" t="str">
        <f>'[7]BANCO DE DADOS'!A65</f>
        <v>Exame Admissional/Demissional</v>
      </c>
      <c r="D34" s="180" t="s">
        <v>35</v>
      </c>
      <c r="E34" s="258">
        <v>0</v>
      </c>
      <c r="F34" s="262"/>
      <c r="G34" s="264"/>
      <c r="H34" s="184">
        <f t="shared" si="0"/>
        <v>0</v>
      </c>
      <c r="J34" s="194"/>
      <c r="K34" s="194"/>
    </row>
    <row r="35" spans="1:20">
      <c r="A35" s="133"/>
      <c r="B35" s="52"/>
      <c r="C35" s="261" t="s">
        <v>44</v>
      </c>
      <c r="D35" s="180" t="s">
        <v>35</v>
      </c>
      <c r="E35" s="258">
        <f>E33</f>
        <v>0</v>
      </c>
      <c r="F35" s="262"/>
      <c r="G35" s="264"/>
      <c r="H35" s="184">
        <f t="shared" si="0"/>
        <v>0</v>
      </c>
      <c r="J35" s="194"/>
      <c r="K35" s="194"/>
      <c r="M35" s="197"/>
    </row>
    <row r="36" spans="1:20" ht="6" customHeight="1">
      <c r="A36" s="133"/>
      <c r="B36" s="52"/>
      <c r="C36" s="119"/>
      <c r="D36" s="67"/>
      <c r="E36" s="69"/>
      <c r="F36" s="135"/>
      <c r="G36" s="117"/>
      <c r="H36" s="118"/>
      <c r="J36" s="7"/>
    </row>
    <row r="37" spans="1:20">
      <c r="B37" s="136"/>
      <c r="C37" s="76"/>
      <c r="D37" s="77"/>
      <c r="E37" s="265" t="s">
        <v>45</v>
      </c>
      <c r="F37" s="139">
        <f>G23</f>
        <v>0</v>
      </c>
      <c r="G37" s="139"/>
      <c r="H37" s="140">
        <f>F37*(SUM(H27:H36))</f>
        <v>0</v>
      </c>
      <c r="J37" s="7"/>
      <c r="M37" s="198"/>
      <c r="N37" s="198"/>
      <c r="O37" s="198"/>
      <c r="P37" s="198"/>
      <c r="Q37" s="198"/>
      <c r="R37" s="198"/>
      <c r="S37" s="198"/>
      <c r="T37" s="198"/>
    </row>
    <row r="38" spans="1:20">
      <c r="B38" s="141"/>
      <c r="C38" s="142"/>
      <c r="D38" s="143"/>
      <c r="E38" s="144"/>
      <c r="F38" s="107" t="s">
        <v>46</v>
      </c>
      <c r="G38" s="108"/>
      <c r="H38" s="109">
        <f>SUM(H27:H37)</f>
        <v>0</v>
      </c>
      <c r="J38" s="7"/>
    </row>
    <row r="39" spans="1:20">
      <c r="B39" s="141"/>
      <c r="C39" s="142"/>
      <c r="D39" s="143"/>
      <c r="E39" s="142"/>
      <c r="F39" s="145"/>
      <c r="G39" s="145"/>
      <c r="H39" s="146"/>
      <c r="J39" s="7"/>
    </row>
    <row r="40" spans="1:20" ht="26.25" customHeight="1">
      <c r="B40" s="48" t="s">
        <v>47</v>
      </c>
      <c r="C40" s="147" t="s">
        <v>48</v>
      </c>
      <c r="D40" s="108"/>
      <c r="E40" s="108"/>
      <c r="F40" s="108"/>
      <c r="G40" s="108"/>
      <c r="H40" s="114"/>
      <c r="J40" s="7"/>
    </row>
    <row r="41" spans="1:20" ht="19.5" customHeight="1">
      <c r="B41" s="148" t="s">
        <v>49</v>
      </c>
      <c r="C41" s="50" t="s">
        <v>50</v>
      </c>
      <c r="D41" s="50" t="s">
        <v>15</v>
      </c>
      <c r="E41" s="50" t="s">
        <v>51</v>
      </c>
      <c r="F41" s="50" t="s">
        <v>17</v>
      </c>
      <c r="G41" s="50" t="s">
        <v>52</v>
      </c>
      <c r="H41" s="114" t="s">
        <v>34</v>
      </c>
      <c r="J41" s="7"/>
    </row>
    <row r="42" spans="1:20" ht="10.5" customHeight="1">
      <c r="B42" s="149"/>
      <c r="C42" s="119"/>
      <c r="D42" s="67"/>
      <c r="E42" s="116"/>
      <c r="F42" s="150"/>
      <c r="G42" s="150"/>
      <c r="H42" s="118"/>
      <c r="J42" s="7"/>
    </row>
    <row r="43" spans="1:20">
      <c r="A43" s="151"/>
      <c r="B43" s="52"/>
      <c r="C43" s="152"/>
      <c r="D43" s="67"/>
      <c r="E43" s="153"/>
      <c r="F43" s="154"/>
      <c r="G43" s="155"/>
      <c r="H43" s="156"/>
      <c r="J43" s="7"/>
    </row>
    <row r="44" spans="1:20">
      <c r="A44" s="151"/>
      <c r="B44" s="52"/>
      <c r="C44" s="152" t="s">
        <v>53</v>
      </c>
      <c r="D44" s="67" t="s">
        <v>54</v>
      </c>
      <c r="E44" s="153">
        <v>1</v>
      </c>
      <c r="F44" s="154"/>
      <c r="G44" s="155">
        <v>1</v>
      </c>
      <c r="H44" s="156">
        <f>F44*G44</f>
        <v>0</v>
      </c>
      <c r="J44" s="7"/>
    </row>
    <row r="45" spans="1:20">
      <c r="A45" s="151"/>
      <c r="B45" s="52"/>
      <c r="C45" s="152"/>
      <c r="D45" s="67"/>
      <c r="E45" s="153"/>
      <c r="F45" s="154"/>
      <c r="G45" s="155"/>
      <c r="H45" s="156"/>
      <c r="J45" s="7"/>
    </row>
    <row r="46" spans="1:20">
      <c r="A46" s="157"/>
      <c r="B46" s="134"/>
      <c r="C46" s="152"/>
      <c r="D46" s="67"/>
      <c r="E46" s="67"/>
      <c r="F46" s="154"/>
      <c r="G46" s="85"/>
      <c r="H46" s="156"/>
      <c r="I46" s="192"/>
      <c r="J46" s="7"/>
    </row>
    <row r="47" spans="1:20">
      <c r="A47" s="157"/>
      <c r="B47" s="52"/>
      <c r="C47" s="152"/>
      <c r="D47" s="67"/>
      <c r="E47" s="153"/>
      <c r="F47" s="154"/>
      <c r="G47" s="155"/>
      <c r="H47" s="156"/>
      <c r="J47" s="7"/>
    </row>
    <row r="48" spans="1:20" ht="15.75" customHeight="1">
      <c r="B48" s="136"/>
      <c r="C48" s="76"/>
      <c r="D48" s="77"/>
      <c r="E48" s="265" t="s">
        <v>45</v>
      </c>
      <c r="F48" s="139">
        <f>F37</f>
        <v>0</v>
      </c>
      <c r="G48" s="139"/>
      <c r="H48" s="140">
        <f>F48*(SUM(H43:H47))</f>
        <v>0</v>
      </c>
      <c r="J48" s="7"/>
    </row>
    <row r="49" spans="1:12" ht="15.75" customHeight="1">
      <c r="B49" s="158"/>
      <c r="C49" s="83"/>
      <c r="D49" s="95"/>
      <c r="E49" s="159"/>
      <c r="F49" s="160" t="s">
        <v>55</v>
      </c>
      <c r="G49" s="102"/>
      <c r="H49" s="161">
        <f>E18</f>
        <v>1</v>
      </c>
      <c r="J49" s="7"/>
    </row>
    <row r="50" spans="1:12" ht="14.25" customHeight="1">
      <c r="B50" s="162"/>
      <c r="C50" s="106"/>
      <c r="D50" s="105"/>
      <c r="E50" s="163"/>
      <c r="F50" s="164" t="s">
        <v>56</v>
      </c>
      <c r="G50" s="165"/>
      <c r="H50" s="166">
        <f>SUM(H42:H48)*H49</f>
        <v>0</v>
      </c>
      <c r="J50" s="7"/>
    </row>
    <row r="51" spans="1:12" ht="10.5" customHeight="1">
      <c r="B51" s="110"/>
      <c r="C51" s="111"/>
      <c r="D51" s="112"/>
      <c r="E51" s="167"/>
      <c r="F51" s="168"/>
      <c r="G51" s="168"/>
      <c r="H51" s="169"/>
      <c r="J51" s="7"/>
    </row>
    <row r="52" spans="1:12" ht="15.75" customHeight="1">
      <c r="A52" s="170"/>
      <c r="B52" s="148" t="s">
        <v>57</v>
      </c>
      <c r="C52" s="50" t="s">
        <v>58</v>
      </c>
      <c r="D52" s="50" t="s">
        <v>15</v>
      </c>
      <c r="E52" s="50" t="s">
        <v>59</v>
      </c>
      <c r="F52" s="50" t="s">
        <v>17</v>
      </c>
      <c r="G52" s="277" t="s">
        <v>34</v>
      </c>
      <c r="H52" s="277"/>
      <c r="J52" s="7"/>
    </row>
    <row r="53" spans="1:12" ht="9" customHeight="1">
      <c r="A53" s="170"/>
      <c r="B53" s="171"/>
      <c r="C53" s="172"/>
      <c r="D53" s="172"/>
      <c r="E53" s="172"/>
      <c r="F53" s="172"/>
      <c r="G53" s="88"/>
      <c r="H53" s="173"/>
      <c r="J53" s="7"/>
    </row>
    <row r="54" spans="1:12" ht="13.5" customHeight="1">
      <c r="B54" s="174"/>
      <c r="C54" s="67"/>
      <c r="D54" s="67"/>
      <c r="E54" s="154"/>
      <c r="F54" s="116"/>
      <c r="G54" s="175"/>
      <c r="H54" s="118"/>
      <c r="J54" s="199"/>
      <c r="K54" s="199"/>
      <c r="L54" s="200"/>
    </row>
    <row r="55" spans="1:12" ht="13.5" customHeight="1">
      <c r="B55" s="176"/>
      <c r="C55" s="177" t="s">
        <v>60</v>
      </c>
      <c r="D55" s="67" t="s">
        <v>54</v>
      </c>
      <c r="E55" s="178">
        <v>0</v>
      </c>
      <c r="F55" s="116"/>
      <c r="G55" s="175"/>
      <c r="H55" s="118">
        <f>F55*E55</f>
        <v>0</v>
      </c>
      <c r="J55" s="199"/>
      <c r="K55" s="199"/>
      <c r="L55" s="200"/>
    </row>
    <row r="56" spans="1:12" ht="13.5" customHeight="1">
      <c r="B56" s="176"/>
      <c r="C56" s="179"/>
      <c r="D56" s="180"/>
      <c r="E56" s="181"/>
      <c r="F56" s="182"/>
      <c r="G56" s="183"/>
      <c r="H56" s="184"/>
      <c r="J56" s="199"/>
      <c r="K56" s="199"/>
      <c r="L56" s="200"/>
    </row>
    <row r="57" spans="1:12" ht="13.5" customHeight="1">
      <c r="B57" s="149"/>
      <c r="C57" s="67"/>
      <c r="D57" s="67"/>
      <c r="E57" s="178"/>
      <c r="F57" s="116"/>
      <c r="G57" s="175"/>
      <c r="H57" s="118"/>
      <c r="J57" s="199"/>
      <c r="K57" s="199"/>
      <c r="L57" s="200"/>
    </row>
    <row r="58" spans="1:12" ht="7.5" customHeight="1">
      <c r="B58" s="136"/>
      <c r="C58" s="76"/>
      <c r="D58" s="77"/>
      <c r="E58" s="135"/>
      <c r="F58" s="135"/>
      <c r="G58" s="185"/>
      <c r="H58" s="81"/>
      <c r="J58" s="7"/>
    </row>
    <row r="59" spans="1:12" ht="14.25" customHeight="1">
      <c r="B59" s="162"/>
      <c r="C59" s="106"/>
      <c r="D59" s="105"/>
      <c r="E59" s="163"/>
      <c r="F59" s="164" t="s">
        <v>61</v>
      </c>
      <c r="G59" s="165"/>
      <c r="H59" s="186">
        <f>SUM(H53:H58)</f>
        <v>0</v>
      </c>
      <c r="J59" s="7"/>
    </row>
    <row r="60" spans="1:12" ht="10.5" customHeight="1">
      <c r="B60" s="110"/>
      <c r="C60" s="111"/>
      <c r="D60" s="112"/>
      <c r="E60" s="167"/>
      <c r="F60" s="168"/>
      <c r="G60" s="168"/>
      <c r="H60" s="169"/>
      <c r="J60" s="7"/>
      <c r="K60" s="201"/>
    </row>
    <row r="61" spans="1:12" ht="15.75" customHeight="1">
      <c r="B61" s="148" t="s">
        <v>62</v>
      </c>
      <c r="C61" s="50" t="s">
        <v>63</v>
      </c>
      <c r="D61" s="50" t="s">
        <v>15</v>
      </c>
      <c r="E61" s="50" t="s">
        <v>59</v>
      </c>
      <c r="F61" s="50" t="s">
        <v>17</v>
      </c>
      <c r="G61" s="277" t="s">
        <v>34</v>
      </c>
      <c r="H61" s="277"/>
      <c r="J61" s="7"/>
    </row>
    <row r="62" spans="1:12" ht="10.5" customHeight="1">
      <c r="B62" s="149"/>
      <c r="C62" s="119"/>
      <c r="D62" s="67"/>
      <c r="E62" s="67"/>
      <c r="F62" s="150"/>
      <c r="G62" s="175"/>
      <c r="H62" s="118"/>
      <c r="J62" s="5"/>
    </row>
    <row r="63" spans="1:12">
      <c r="A63" s="157"/>
      <c r="B63" s="187"/>
      <c r="C63" s="152" t="s">
        <v>64</v>
      </c>
      <c r="D63" s="67" t="s">
        <v>35</v>
      </c>
      <c r="E63" s="67">
        <v>1</v>
      </c>
      <c r="F63" s="150"/>
      <c r="G63" s="175"/>
      <c r="H63" s="118">
        <f t="shared" ref="H63:H65" si="1">F63*E63</f>
        <v>0</v>
      </c>
      <c r="J63" s="5"/>
    </row>
    <row r="64" spans="1:12">
      <c r="A64" s="157"/>
      <c r="B64" s="187"/>
      <c r="C64" s="266" t="s">
        <v>65</v>
      </c>
      <c r="D64" s="267" t="s">
        <v>35</v>
      </c>
      <c r="E64" s="267">
        <v>0</v>
      </c>
      <c r="F64" s="268"/>
      <c r="G64" s="269"/>
      <c r="H64" s="270">
        <f t="shared" si="1"/>
        <v>0</v>
      </c>
      <c r="J64" s="5"/>
    </row>
    <row r="65" spans="1:25">
      <c r="A65" s="157"/>
      <c r="B65" s="203"/>
      <c r="C65" s="152" t="s">
        <v>66</v>
      </c>
      <c r="D65" s="67" t="s">
        <v>54</v>
      </c>
      <c r="E65" s="204">
        <v>0</v>
      </c>
      <c r="F65" s="150"/>
      <c r="G65" s="175"/>
      <c r="H65" s="118">
        <f t="shared" si="1"/>
        <v>0</v>
      </c>
      <c r="J65" s="233"/>
    </row>
    <row r="66" spans="1:25" ht="9" customHeight="1">
      <c r="B66" s="136"/>
      <c r="C66" s="76"/>
      <c r="D66" s="77"/>
      <c r="E66" s="135"/>
      <c r="F66" s="205"/>
      <c r="G66" s="206"/>
      <c r="H66" s="81"/>
      <c r="J66" s="7"/>
    </row>
    <row r="67" spans="1:25" ht="14.25" customHeight="1">
      <c r="B67" s="162"/>
      <c r="C67" s="106"/>
      <c r="D67" s="105"/>
      <c r="E67" s="163"/>
      <c r="F67" s="164" t="s">
        <v>67</v>
      </c>
      <c r="G67" s="165"/>
      <c r="H67" s="166">
        <f>SUM(H62:H66)</f>
        <v>0</v>
      </c>
      <c r="J67" s="234"/>
    </row>
    <row r="68" spans="1:25" ht="10.5" customHeight="1">
      <c r="B68" s="110"/>
      <c r="C68" s="111"/>
      <c r="D68" s="112"/>
      <c r="E68" s="167"/>
      <c r="F68" s="207"/>
      <c r="G68" s="207"/>
      <c r="H68" s="208"/>
      <c r="J68" s="7"/>
    </row>
    <row r="69" spans="1:25" s="1" customFormat="1" ht="19.5" customHeight="1">
      <c r="A69" s="2"/>
      <c r="B69" s="209"/>
      <c r="C69" s="44"/>
      <c r="D69" s="210"/>
      <c r="E69" s="44"/>
      <c r="F69" s="211" t="s">
        <v>68</v>
      </c>
      <c r="G69" s="212"/>
      <c r="H69" s="213">
        <f>H50+H67+H59</f>
        <v>0</v>
      </c>
      <c r="I69" s="5"/>
      <c r="J69" s="7"/>
      <c r="K69" s="7"/>
      <c r="L69" s="7"/>
      <c r="M69" s="7"/>
      <c r="N69" s="7"/>
      <c r="O69" s="7"/>
      <c r="P69" s="7"/>
      <c r="Q69" s="7"/>
      <c r="R69" s="243"/>
      <c r="S69" s="243"/>
      <c r="T69" s="7"/>
      <c r="U69" s="7"/>
      <c r="V69" s="7"/>
      <c r="W69" s="7"/>
      <c r="X69" s="7"/>
      <c r="Y69" s="7"/>
    </row>
    <row r="70" spans="1:25" ht="6" customHeight="1">
      <c r="B70" s="214"/>
      <c r="C70" s="215"/>
      <c r="D70" s="216"/>
      <c r="E70" s="215"/>
      <c r="F70" s="215"/>
      <c r="G70" s="215"/>
      <c r="H70" s="217"/>
      <c r="J70" s="7"/>
    </row>
    <row r="71" spans="1:25" s="1" customFormat="1" ht="19.5" customHeight="1">
      <c r="A71" s="2"/>
      <c r="B71" s="209"/>
      <c r="C71" s="44"/>
      <c r="D71" s="210"/>
      <c r="E71" s="211" t="s">
        <v>69</v>
      </c>
      <c r="F71" s="211"/>
      <c r="G71" s="212"/>
      <c r="H71" s="218">
        <f>SUM(H69,H38,H24)</f>
        <v>0</v>
      </c>
      <c r="I71" s="5"/>
      <c r="J71" s="235"/>
      <c r="K71" s="235"/>
      <c r="L71" s="7"/>
      <c r="M71" s="7"/>
      <c r="N71" s="7"/>
      <c r="O71" s="7"/>
      <c r="P71" s="7"/>
      <c r="Q71" s="7"/>
      <c r="R71" s="243"/>
      <c r="S71" s="201"/>
      <c r="T71" s="233"/>
      <c r="U71" s="193"/>
      <c r="V71" s="7"/>
      <c r="W71" s="7"/>
      <c r="X71" s="7"/>
      <c r="Y71" s="7"/>
    </row>
    <row r="72" spans="1:25" ht="6" customHeight="1">
      <c r="B72" s="214"/>
      <c r="C72" s="215"/>
      <c r="D72" s="216"/>
      <c r="E72" s="215"/>
      <c r="F72" s="215"/>
      <c r="G72" s="215"/>
      <c r="H72" s="217"/>
      <c r="J72" s="235"/>
      <c r="K72" s="235"/>
    </row>
    <row r="73" spans="1:25" s="1" customFormat="1" ht="19.5" customHeight="1">
      <c r="A73" s="2"/>
      <c r="B73" s="209"/>
      <c r="C73" s="44"/>
      <c r="D73" s="210"/>
      <c r="E73" s="211" t="s">
        <v>70</v>
      </c>
      <c r="F73" s="211"/>
      <c r="G73" s="219">
        <v>0</v>
      </c>
      <c r="H73" s="218">
        <f>ROUND(G73*H71,2)</f>
        <v>0</v>
      </c>
      <c r="I73" s="5"/>
      <c r="J73" s="236"/>
      <c r="K73" s="235"/>
      <c r="L73" s="7"/>
      <c r="M73" s="237"/>
      <c r="N73" s="233"/>
      <c r="O73" s="7"/>
      <c r="P73" s="7"/>
      <c r="Q73" s="7"/>
      <c r="R73" s="243"/>
      <c r="S73" s="201"/>
      <c r="T73" s="233"/>
      <c r="U73" s="193"/>
      <c r="V73" s="7"/>
      <c r="W73" s="7"/>
      <c r="X73" s="7"/>
      <c r="Y73" s="7"/>
    </row>
    <row r="74" spans="1:25" ht="6" customHeight="1">
      <c r="B74" s="214"/>
      <c r="C74" s="215"/>
      <c r="D74" s="216"/>
      <c r="E74" s="215"/>
      <c r="F74" s="215"/>
      <c r="G74" s="215"/>
      <c r="H74" s="217"/>
      <c r="J74" s="235"/>
      <c r="K74" s="235"/>
    </row>
    <row r="75" spans="1:25" s="1" customFormat="1" ht="19.5" customHeight="1">
      <c r="A75" s="2"/>
      <c r="B75" s="209"/>
      <c r="C75" s="44"/>
      <c r="D75" s="210"/>
      <c r="E75" s="211" t="s">
        <v>71</v>
      </c>
      <c r="F75" s="211"/>
      <c r="G75" s="219"/>
      <c r="H75" s="218">
        <f>H71+H73</f>
        <v>0</v>
      </c>
      <c r="I75" s="5"/>
      <c r="J75" s="236"/>
      <c r="K75" s="238"/>
      <c r="L75" s="7"/>
      <c r="M75" s="201"/>
      <c r="N75" s="233"/>
      <c r="O75" s="7"/>
      <c r="P75" s="7"/>
      <c r="Q75" s="7"/>
      <c r="R75" s="243"/>
      <c r="S75" s="201"/>
      <c r="T75" s="233"/>
      <c r="U75" s="193"/>
      <c r="V75" s="7"/>
      <c r="W75" s="7"/>
      <c r="X75" s="7"/>
      <c r="Y75" s="7"/>
    </row>
    <row r="76" spans="1:25" ht="6" customHeight="1">
      <c r="B76" s="214"/>
      <c r="C76" s="215"/>
      <c r="D76" s="216"/>
      <c r="E76" s="215"/>
      <c r="F76" s="215"/>
      <c r="G76" s="215"/>
      <c r="H76" s="217"/>
      <c r="J76" s="235"/>
      <c r="K76" s="235"/>
    </row>
    <row r="77" spans="1:25" s="1" customFormat="1" ht="19.5" customHeight="1">
      <c r="A77" s="2"/>
      <c r="B77" s="209"/>
      <c r="C77" s="44"/>
      <c r="D77" s="210"/>
      <c r="E77" s="211" t="s">
        <v>72</v>
      </c>
      <c r="F77" s="211"/>
      <c r="G77" s="219">
        <f>'[7]BANCO DE DADOS'!B66</f>
        <v>0.2873</v>
      </c>
      <c r="H77" s="218">
        <f>ROUND(G77*H75,2)</f>
        <v>0</v>
      </c>
      <c r="I77" s="239"/>
      <c r="J77" s="235"/>
      <c r="K77" s="236"/>
      <c r="L77" s="7"/>
      <c r="M77" s="7"/>
      <c r="N77" s="7"/>
      <c r="O77" s="7"/>
      <c r="P77" s="7"/>
      <c r="Q77" s="7"/>
      <c r="R77" s="243"/>
      <c r="S77" s="201"/>
      <c r="T77" s="233"/>
      <c r="U77" s="193"/>
      <c r="V77" s="7"/>
      <c r="W77" s="7"/>
      <c r="X77" s="7"/>
      <c r="Y77" s="7"/>
    </row>
    <row r="78" spans="1:25" ht="6" customHeight="1">
      <c r="B78" s="214"/>
      <c r="C78" s="215"/>
      <c r="D78" s="216"/>
      <c r="E78" s="215"/>
      <c r="F78" s="215"/>
      <c r="G78" s="215"/>
      <c r="H78" s="217"/>
      <c r="J78" s="235"/>
      <c r="K78" s="235"/>
    </row>
    <row r="79" spans="1:25" s="1" customFormat="1" ht="19.5" customHeight="1">
      <c r="A79" s="2"/>
      <c r="B79" s="209"/>
      <c r="C79" s="44"/>
      <c r="D79" s="210"/>
      <c r="E79" s="211" t="s">
        <v>73</v>
      </c>
      <c r="F79" s="211"/>
      <c r="G79" s="219"/>
      <c r="H79" s="218">
        <f>H75+H77</f>
        <v>0</v>
      </c>
      <c r="I79" s="5"/>
      <c r="J79" s="238"/>
      <c r="K79" s="240"/>
      <c r="L79" s="201"/>
      <c r="M79" s="193"/>
      <c r="N79" s="7"/>
      <c r="O79" s="7"/>
      <c r="P79" s="7"/>
      <c r="Q79" s="7"/>
      <c r="R79" s="243"/>
      <c r="S79" s="201"/>
      <c r="T79" s="233"/>
      <c r="U79" s="193"/>
      <c r="V79" s="7"/>
      <c r="W79" s="7"/>
      <c r="X79" s="7"/>
      <c r="Y79" s="7"/>
    </row>
    <row r="80" spans="1:25" s="1" customFormat="1" ht="6" customHeight="1">
      <c r="A80" s="2"/>
      <c r="B80" s="220"/>
      <c r="C80" s="221"/>
      <c r="D80" s="222"/>
      <c r="E80" s="221"/>
      <c r="F80" s="221"/>
      <c r="G80" s="221"/>
      <c r="H80" s="223"/>
      <c r="I80" s="5"/>
      <c r="J80" s="238"/>
      <c r="K80" s="240"/>
      <c r="L80" s="201"/>
      <c r="M80" s="233"/>
      <c r="N80" s="7"/>
      <c r="O80" s="7"/>
      <c r="P80" s="7"/>
      <c r="Q80" s="7"/>
      <c r="R80" s="243"/>
      <c r="S80" s="201"/>
      <c r="T80" s="233"/>
      <c r="U80" s="193"/>
      <c r="V80" s="7"/>
      <c r="W80" s="7"/>
      <c r="X80" s="7"/>
      <c r="Y80" s="7"/>
    </row>
    <row r="81" spans="1:25" s="1" customFormat="1" ht="13.5" customHeight="1">
      <c r="A81" s="2"/>
      <c r="B81" s="209"/>
      <c r="C81" s="44"/>
      <c r="D81" s="210"/>
      <c r="E81" s="211" t="s">
        <v>74</v>
      </c>
      <c r="F81" s="224"/>
      <c r="G81" s="225"/>
      <c r="H81" s="226">
        <v>26</v>
      </c>
      <c r="I81" s="241"/>
      <c r="J81" s="236"/>
      <c r="K81" s="236"/>
      <c r="L81" s="7"/>
      <c r="M81" s="7"/>
      <c r="N81" s="7"/>
      <c r="O81" s="7"/>
      <c r="P81" s="7"/>
      <c r="Q81" s="7"/>
      <c r="R81" s="243"/>
      <c r="S81" s="243"/>
      <c r="T81" s="7"/>
      <c r="U81" s="7"/>
      <c r="V81" s="7"/>
      <c r="W81" s="7"/>
      <c r="X81" s="7"/>
      <c r="Y81" s="7"/>
    </row>
    <row r="82" spans="1:25" s="1" customFormat="1" ht="6" customHeight="1">
      <c r="A82" s="2"/>
      <c r="B82" s="220"/>
      <c r="C82" s="221"/>
      <c r="D82" s="222"/>
      <c r="E82" s="221"/>
      <c r="F82" s="221"/>
      <c r="G82" s="221"/>
      <c r="H82" s="223"/>
      <c r="I82" s="5"/>
      <c r="J82" s="238"/>
      <c r="K82" s="240"/>
      <c r="L82" s="201"/>
      <c r="M82" s="233"/>
      <c r="N82" s="7"/>
      <c r="O82" s="7"/>
      <c r="P82" s="7"/>
      <c r="Q82" s="7"/>
      <c r="R82" s="243"/>
      <c r="S82" s="201"/>
      <c r="T82" s="233"/>
      <c r="U82" s="193"/>
      <c r="V82" s="7"/>
      <c r="W82" s="7"/>
      <c r="X82" s="7"/>
      <c r="Y82" s="7"/>
    </row>
    <row r="83" spans="1:25" s="1" customFormat="1" ht="13.5" customHeight="1">
      <c r="A83" s="2"/>
      <c r="B83" s="209"/>
      <c r="C83" s="44"/>
      <c r="D83" s="210"/>
      <c r="E83" s="211" t="s">
        <v>75</v>
      </c>
      <c r="F83" s="227"/>
      <c r="G83" s="225"/>
      <c r="H83" s="218">
        <f>H79/H81</f>
        <v>0</v>
      </c>
      <c r="I83" s="241"/>
      <c r="J83" s="236"/>
      <c r="K83" s="236"/>
      <c r="L83" s="7"/>
      <c r="M83" s="7"/>
      <c r="N83" s="7"/>
      <c r="O83" s="7"/>
      <c r="P83" s="7"/>
      <c r="Q83" s="7"/>
      <c r="R83" s="243"/>
      <c r="S83" s="243"/>
      <c r="T83" s="7"/>
      <c r="U83" s="7"/>
      <c r="V83" s="7"/>
      <c r="W83" s="7"/>
      <c r="X83" s="7"/>
      <c r="Y83" s="7"/>
    </row>
    <row r="84" spans="1:25">
      <c r="B84" s="228"/>
      <c r="C84" s="228"/>
      <c r="D84" s="229"/>
      <c r="E84" s="230"/>
      <c r="F84" s="231"/>
      <c r="G84" s="230"/>
      <c r="H84" s="232"/>
      <c r="J84" s="242"/>
      <c r="K84" s="235"/>
    </row>
  </sheetData>
  <sheetProtection selectLockedCells="1" selectUnlockedCells="1"/>
  <mergeCells count="10">
    <mergeCell ref="D21:E21"/>
    <mergeCell ref="G52:H52"/>
    <mergeCell ref="G61:H61"/>
    <mergeCell ref="G6:H7"/>
    <mergeCell ref="G8:H9"/>
    <mergeCell ref="B3:H3"/>
    <mergeCell ref="G12:H12"/>
    <mergeCell ref="F18:G18"/>
    <mergeCell ref="D19:E19"/>
    <mergeCell ref="D20:E20"/>
  </mergeCells>
  <printOptions horizontalCentered="1"/>
  <pageMargins left="0.196850393700787" right="0.196850393700787" top="0.27559055118110198" bottom="0.196850393700787" header="0.511811023622047" footer="0.511811023622047"/>
  <pageSetup paperSize="9" scale="65" orientation="portrait" horizontalDpi="300" verticalDpi="300"/>
  <headerFooter scaleWithDoc="0"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5"/>
  <sheetViews>
    <sheetView zoomScale="85" zoomScaleNormal="85" workbookViewId="0">
      <selection activeCell="J11" sqref="J11"/>
    </sheetView>
  </sheetViews>
  <sheetFormatPr defaultColWidth="10.6640625" defaultRowHeight="12.75"/>
  <cols>
    <col min="1" max="1" width="10.6640625" style="2" customWidth="1"/>
    <col min="2" max="2" width="10.6640625" style="3" customWidth="1"/>
    <col min="3" max="3" width="40.1640625" style="1" customWidth="1"/>
    <col min="4" max="4" width="14" style="4" customWidth="1"/>
    <col min="5" max="5" width="18.83203125" style="1" customWidth="1"/>
    <col min="6" max="6" width="19.6640625" style="1" customWidth="1"/>
    <col min="7" max="7" width="12.33203125" style="1" customWidth="1"/>
    <col min="8" max="8" width="18.33203125" style="1" customWidth="1"/>
    <col min="9" max="9" width="13.1640625" style="5" customWidth="1"/>
    <col min="10" max="10" width="21.33203125" style="6" customWidth="1"/>
    <col min="11" max="11" width="16.83203125" style="7" customWidth="1"/>
    <col min="12" max="12" width="10.6640625" style="8" customWidth="1"/>
    <col min="13" max="13" width="17.33203125" style="8" customWidth="1"/>
    <col min="14" max="17" width="10.6640625" style="8" customWidth="1"/>
    <col min="18" max="19" width="10.6640625" style="9" customWidth="1"/>
    <col min="20" max="25" width="10.6640625" style="8" customWidth="1"/>
    <col min="26" max="26" width="10.6640625" style="10" customWidth="1"/>
    <col min="27" max="16384" width="10.6640625" style="10"/>
  </cols>
  <sheetData>
    <row r="1" spans="1:10" ht="114" customHeight="1">
      <c r="B1" s="11"/>
      <c r="C1" s="12"/>
      <c r="D1" s="13"/>
      <c r="E1" s="12"/>
      <c r="F1" s="12"/>
      <c r="G1" s="12"/>
      <c r="H1" s="12"/>
      <c r="J1" s="7"/>
    </row>
    <row r="2" spans="1:10">
      <c r="B2" s="14"/>
      <c r="C2" s="12"/>
      <c r="D2" s="13"/>
      <c r="E2" s="12"/>
      <c r="F2" s="12"/>
      <c r="G2" s="12"/>
      <c r="H2" s="12"/>
      <c r="J2" s="7"/>
    </row>
    <row r="3" spans="1:10" ht="12.75" customHeight="1">
      <c r="B3" s="283" t="s">
        <v>0</v>
      </c>
      <c r="C3" s="283"/>
      <c r="D3" s="283"/>
      <c r="E3" s="283"/>
      <c r="F3" s="283"/>
      <c r="G3" s="283"/>
      <c r="H3" s="283"/>
      <c r="J3" s="7"/>
    </row>
    <row r="4" spans="1:10">
      <c r="B4" s="15"/>
      <c r="C4" s="15"/>
      <c r="D4" s="13"/>
      <c r="E4" s="13"/>
      <c r="F4" s="13"/>
      <c r="G4" s="13"/>
      <c r="H4" s="13"/>
      <c r="J4" s="7"/>
    </row>
    <row r="5" spans="1:10" ht="24.95" customHeight="1">
      <c r="B5" s="16" t="s">
        <v>76</v>
      </c>
      <c r="C5" s="17"/>
      <c r="D5" s="17"/>
      <c r="E5" s="17"/>
      <c r="F5" s="17"/>
      <c r="G5" s="17"/>
      <c r="H5" s="18"/>
      <c r="J5" s="7"/>
    </row>
    <row r="6" spans="1:10">
      <c r="B6" s="19"/>
      <c r="C6" s="20"/>
      <c r="D6" s="21"/>
      <c r="E6" s="22"/>
      <c r="F6" s="23" t="s">
        <v>2</v>
      </c>
      <c r="G6" s="278" t="s">
        <v>3</v>
      </c>
      <c r="H6" s="279"/>
      <c r="J6" s="7"/>
    </row>
    <row r="7" spans="1:10">
      <c r="B7" s="24" t="s">
        <v>4</v>
      </c>
      <c r="C7" s="25" t="s">
        <v>5</v>
      </c>
      <c r="D7" s="26"/>
      <c r="E7" s="27"/>
      <c r="F7" s="28"/>
      <c r="G7" s="280"/>
      <c r="H7" s="281"/>
      <c r="J7" s="7"/>
    </row>
    <row r="8" spans="1:10">
      <c r="B8" s="29"/>
      <c r="C8" s="30"/>
      <c r="D8" s="31"/>
      <c r="E8" s="32"/>
      <c r="F8" s="33" t="s">
        <v>6</v>
      </c>
      <c r="G8" s="282" t="s">
        <v>7</v>
      </c>
      <c r="H8" s="282"/>
      <c r="J8" s="7"/>
    </row>
    <row r="9" spans="1:10">
      <c r="B9" s="34" t="s">
        <v>8</v>
      </c>
      <c r="C9" s="35" t="s">
        <v>9</v>
      </c>
      <c r="D9" s="36" t="s">
        <v>10</v>
      </c>
      <c r="E9" s="37"/>
      <c r="F9" s="28"/>
      <c r="G9" s="282"/>
      <c r="H9" s="282"/>
      <c r="J9" s="7"/>
    </row>
    <row r="10" spans="1:10">
      <c r="B10" s="34" t="s">
        <v>11</v>
      </c>
      <c r="C10" s="38" t="s">
        <v>12</v>
      </c>
      <c r="D10" s="38"/>
      <c r="E10" s="39"/>
      <c r="F10" s="40"/>
      <c r="G10" s="41"/>
      <c r="H10" s="42"/>
      <c r="J10" s="7"/>
    </row>
    <row r="11" spans="1:10">
      <c r="B11" s="43"/>
      <c r="C11" s="44"/>
      <c r="D11" s="45"/>
      <c r="E11" s="45"/>
      <c r="F11" s="46"/>
      <c r="G11" s="46"/>
      <c r="H11" s="47"/>
      <c r="J11" s="188"/>
    </row>
    <row r="12" spans="1:10" ht="26.25" customHeight="1">
      <c r="B12" s="48" t="s">
        <v>13</v>
      </c>
      <c r="C12" s="49" t="s">
        <v>14</v>
      </c>
      <c r="D12" s="50" t="s">
        <v>15</v>
      </c>
      <c r="E12" s="50" t="s">
        <v>16</v>
      </c>
      <c r="F12" s="50" t="s">
        <v>17</v>
      </c>
      <c r="G12" s="272" t="s">
        <v>18</v>
      </c>
      <c r="H12" s="272"/>
      <c r="J12" s="189"/>
    </row>
    <row r="13" spans="1:10">
      <c r="A13" s="51"/>
      <c r="B13" s="52"/>
      <c r="C13" s="244" t="s">
        <v>77</v>
      </c>
      <c r="D13" s="245" t="s">
        <v>20</v>
      </c>
      <c r="E13" s="68">
        <v>1</v>
      </c>
      <c r="F13" s="246"/>
      <c r="G13" s="247"/>
      <c r="H13" s="248">
        <f>F13*E13</f>
        <v>0</v>
      </c>
      <c r="J13" s="7"/>
    </row>
    <row r="14" spans="1:10">
      <c r="A14" s="51"/>
      <c r="B14" s="52"/>
      <c r="C14" s="72" t="s">
        <v>78</v>
      </c>
      <c r="D14" s="67"/>
      <c r="E14" s="68"/>
      <c r="F14" s="69"/>
      <c r="G14" s="70"/>
      <c r="H14" s="71"/>
      <c r="J14" s="7"/>
    </row>
    <row r="15" spans="1:10">
      <c r="A15" s="64"/>
      <c r="B15" s="65"/>
      <c r="C15" s="59" t="s">
        <v>79</v>
      </c>
      <c r="D15" s="60" t="s">
        <v>20</v>
      </c>
      <c r="E15" s="55"/>
      <c r="F15" s="61"/>
      <c r="G15" s="62"/>
      <c r="H15" s="63"/>
      <c r="J15" s="7"/>
    </row>
    <row r="16" spans="1:10">
      <c r="A16" s="51"/>
      <c r="B16" s="52"/>
      <c r="C16" s="66"/>
      <c r="D16" s="67"/>
      <c r="E16" s="68"/>
      <c r="F16" s="73"/>
      <c r="G16" s="70"/>
      <c r="H16" s="71"/>
      <c r="J16" s="7"/>
    </row>
    <row r="17" spans="1:12" ht="6" customHeight="1">
      <c r="A17" s="74"/>
      <c r="B17" s="75"/>
      <c r="C17" s="76"/>
      <c r="D17" s="77"/>
      <c r="E17" s="78"/>
      <c r="F17" s="79"/>
      <c r="G17" s="80"/>
      <c r="H17" s="81"/>
      <c r="J17" s="7"/>
    </row>
    <row r="18" spans="1:12">
      <c r="B18" s="82"/>
      <c r="C18" s="83"/>
      <c r="D18" s="84" t="s">
        <v>22</v>
      </c>
      <c r="E18" s="85">
        <f>SUM(E13:E17)</f>
        <v>1</v>
      </c>
      <c r="F18" s="273" t="s">
        <v>23</v>
      </c>
      <c r="G18" s="273"/>
      <c r="H18" s="86">
        <f>SUM(H13:H17)</f>
        <v>0</v>
      </c>
      <c r="J18" s="7"/>
    </row>
    <row r="19" spans="1:12">
      <c r="A19" s="51"/>
      <c r="B19" s="87"/>
      <c r="C19" s="88" t="s">
        <v>24</v>
      </c>
      <c r="D19" s="274" t="s">
        <v>25</v>
      </c>
      <c r="E19" s="274"/>
      <c r="F19" s="89">
        <v>0.2</v>
      </c>
      <c r="G19" s="90"/>
      <c r="H19" s="91"/>
      <c r="J19" s="190"/>
    </row>
    <row r="20" spans="1:12">
      <c r="A20" s="51"/>
      <c r="B20" s="82"/>
      <c r="C20" s="88" t="s">
        <v>26</v>
      </c>
      <c r="D20" s="275" t="str">
        <f>G8</f>
        <v>?/2023</v>
      </c>
      <c r="E20" s="275"/>
      <c r="F20" s="92">
        <v>0.2</v>
      </c>
      <c r="G20" s="93"/>
      <c r="H20" s="91"/>
      <c r="J20" s="7"/>
    </row>
    <row r="21" spans="1:12">
      <c r="A21" s="51"/>
      <c r="B21" s="82"/>
      <c r="C21" s="88" t="s">
        <v>27</v>
      </c>
      <c r="D21" s="276" t="str">
        <f>C7</f>
        <v>Seac x Siemaco-Santos</v>
      </c>
      <c r="E21" s="276"/>
      <c r="F21" s="92">
        <v>0.4</v>
      </c>
      <c r="G21" s="93"/>
      <c r="H21" s="91"/>
      <c r="J21" s="7"/>
    </row>
    <row r="22" spans="1:12" ht="13.5" customHeight="1">
      <c r="B22" s="82"/>
      <c r="C22" s="94"/>
      <c r="D22" s="95"/>
      <c r="E22" s="96"/>
      <c r="F22" s="249" t="s">
        <v>28</v>
      </c>
      <c r="G22" s="250">
        <f>'[7]BANCO DE DADOS'!B58</f>
        <v>0.79524300000000003</v>
      </c>
      <c r="H22" s="86"/>
      <c r="J22" s="7"/>
      <c r="L22" s="191"/>
    </row>
    <row r="23" spans="1:12" ht="13.5" customHeight="1">
      <c r="B23" s="99"/>
      <c r="C23" s="79"/>
      <c r="D23" s="100"/>
      <c r="E23" s="96"/>
      <c r="F23" s="251" t="s">
        <v>29</v>
      </c>
      <c r="G23" s="252">
        <v>0</v>
      </c>
      <c r="H23" s="253">
        <f>G23*(SUM(H18:H22))</f>
        <v>0</v>
      </c>
      <c r="J23" s="7"/>
    </row>
    <row r="24" spans="1:12" ht="17.25" customHeight="1">
      <c r="B24" s="103"/>
      <c r="C24" s="104"/>
      <c r="D24" s="105"/>
      <c r="E24" s="106"/>
      <c r="F24" s="164" t="s">
        <v>30</v>
      </c>
      <c r="G24" s="165"/>
      <c r="H24" s="109">
        <f>SUM(H18:H23)</f>
        <v>0</v>
      </c>
      <c r="J24" s="7"/>
    </row>
    <row r="25" spans="1:12" ht="9" customHeight="1">
      <c r="B25" s="110"/>
      <c r="C25" s="111"/>
      <c r="D25" s="112"/>
      <c r="E25" s="111"/>
      <c r="F25" s="111"/>
      <c r="G25" s="111"/>
      <c r="H25" s="113"/>
      <c r="J25" s="7"/>
    </row>
    <row r="26" spans="1:12" ht="26.25" customHeight="1">
      <c r="B26" s="48" t="s">
        <v>31</v>
      </c>
      <c r="C26" s="49" t="s">
        <v>32</v>
      </c>
      <c r="D26" s="50" t="s">
        <v>15</v>
      </c>
      <c r="E26" s="108" t="s">
        <v>16</v>
      </c>
      <c r="F26" s="50" t="s">
        <v>17</v>
      </c>
      <c r="G26" s="50" t="s">
        <v>33</v>
      </c>
      <c r="H26" s="114" t="s">
        <v>34</v>
      </c>
      <c r="I26" s="192"/>
      <c r="J26" s="193"/>
    </row>
    <row r="27" spans="1:12">
      <c r="A27" s="51"/>
      <c r="B27" s="52"/>
      <c r="C27" s="115" t="str">
        <f>'[7]BANCO DE DADOS'!A50</f>
        <v>Ticket Alimentação (Valor mês)</v>
      </c>
      <c r="D27" s="67" t="s">
        <v>35</v>
      </c>
      <c r="E27" s="69">
        <v>1</v>
      </c>
      <c r="F27" s="116"/>
      <c r="G27" s="117"/>
      <c r="H27" s="118">
        <f t="shared" ref="H27:H32" si="0">F27*E27</f>
        <v>0</v>
      </c>
      <c r="J27" s="194"/>
      <c r="K27" s="195"/>
    </row>
    <row r="28" spans="1:12">
      <c r="A28" s="51"/>
      <c r="B28" s="52"/>
      <c r="C28" s="119" t="s">
        <v>36</v>
      </c>
      <c r="D28" s="67" t="s">
        <v>35</v>
      </c>
      <c r="E28" s="69">
        <v>2</v>
      </c>
      <c r="F28" s="116"/>
      <c r="G28" s="120">
        <v>15</v>
      </c>
      <c r="H28" s="118">
        <f>G28*F28*E28</f>
        <v>0</v>
      </c>
      <c r="J28" s="194"/>
      <c r="K28" s="195"/>
    </row>
    <row r="29" spans="1:12">
      <c r="A29" s="51"/>
      <c r="B29" s="121"/>
      <c r="C29" s="122" t="s">
        <v>37</v>
      </c>
      <c r="D29" s="123" t="s">
        <v>38</v>
      </c>
      <c r="E29" s="124">
        <v>-0.06</v>
      </c>
      <c r="F29" s="125"/>
      <c r="G29" s="126"/>
      <c r="H29" s="127">
        <f>E29*F29</f>
        <v>0</v>
      </c>
      <c r="J29" s="194"/>
      <c r="K29" s="195"/>
    </row>
    <row r="30" spans="1:12">
      <c r="A30" s="51"/>
      <c r="B30" s="52"/>
      <c r="C30" s="119" t="s">
        <v>39</v>
      </c>
      <c r="D30" s="67" t="s">
        <v>35</v>
      </c>
      <c r="E30" s="69">
        <f>E18</f>
        <v>1</v>
      </c>
      <c r="F30" s="116"/>
      <c r="G30" s="120">
        <v>15</v>
      </c>
      <c r="H30" s="118">
        <f>G30*F30*E30</f>
        <v>0</v>
      </c>
      <c r="J30" s="195"/>
      <c r="K30" s="195"/>
    </row>
    <row r="31" spans="1:12">
      <c r="A31" s="51"/>
      <c r="B31" s="52"/>
      <c r="C31" s="119" t="s">
        <v>80</v>
      </c>
      <c r="D31" s="67" t="s">
        <v>35</v>
      </c>
      <c r="E31" s="69">
        <v>1</v>
      </c>
      <c r="F31" s="116"/>
      <c r="G31" s="120"/>
      <c r="H31" s="118">
        <f t="shared" si="0"/>
        <v>0</v>
      </c>
      <c r="J31" s="195"/>
      <c r="K31" s="195"/>
    </row>
    <row r="32" spans="1:12">
      <c r="A32" s="51"/>
      <c r="B32" s="52"/>
      <c r="C32" s="119" t="s">
        <v>40</v>
      </c>
      <c r="D32" s="67" t="s">
        <v>41</v>
      </c>
      <c r="E32" s="69">
        <v>1</v>
      </c>
      <c r="F32" s="150"/>
      <c r="G32" s="117"/>
      <c r="H32" s="118">
        <f t="shared" si="0"/>
        <v>0</v>
      </c>
      <c r="J32" s="196"/>
      <c r="K32" s="194"/>
    </row>
    <row r="33" spans="1:20">
      <c r="A33" s="51"/>
      <c r="B33" s="52"/>
      <c r="C33" s="128" t="s">
        <v>42</v>
      </c>
      <c r="D33" s="60" t="s">
        <v>35</v>
      </c>
      <c r="E33" s="61">
        <v>0</v>
      </c>
      <c r="F33" s="129"/>
      <c r="G33" s="132">
        <v>15</v>
      </c>
      <c r="H33" s="131">
        <f>E33*F33*G33</f>
        <v>0</v>
      </c>
      <c r="J33" s="194"/>
      <c r="K33" s="194"/>
    </row>
    <row r="34" spans="1:20">
      <c r="A34" s="133"/>
      <c r="B34" s="134"/>
      <c r="C34" s="128" t="s">
        <v>43</v>
      </c>
      <c r="D34" s="60" t="s">
        <v>35</v>
      </c>
      <c r="E34" s="61">
        <v>0</v>
      </c>
      <c r="F34" s="129"/>
      <c r="G34" s="130"/>
      <c r="H34" s="131">
        <f t="shared" ref="H34:H36" si="1">F34*E34</f>
        <v>0</v>
      </c>
      <c r="J34" s="194"/>
      <c r="K34" s="194"/>
    </row>
    <row r="35" spans="1:20">
      <c r="A35" s="133"/>
      <c r="B35" s="52"/>
      <c r="C35" s="128" t="str">
        <f>'[7]BANCO DE DADOS'!A65</f>
        <v>Exame Admissional/Demissional</v>
      </c>
      <c r="D35" s="60" t="s">
        <v>35</v>
      </c>
      <c r="E35" s="61">
        <v>0</v>
      </c>
      <c r="F35" s="129"/>
      <c r="G35" s="130"/>
      <c r="H35" s="131">
        <f t="shared" si="1"/>
        <v>0</v>
      </c>
      <c r="J35" s="194"/>
      <c r="K35" s="194"/>
    </row>
    <row r="36" spans="1:20">
      <c r="A36" s="133"/>
      <c r="B36" s="52"/>
      <c r="C36" s="128" t="s">
        <v>44</v>
      </c>
      <c r="D36" s="60" t="s">
        <v>35</v>
      </c>
      <c r="E36" s="61">
        <f>E34</f>
        <v>0</v>
      </c>
      <c r="F36" s="129"/>
      <c r="G36" s="130"/>
      <c r="H36" s="131">
        <f t="shared" si="1"/>
        <v>0</v>
      </c>
      <c r="J36" s="194"/>
      <c r="K36" s="194"/>
      <c r="M36" s="197"/>
    </row>
    <row r="37" spans="1:20" ht="6" customHeight="1">
      <c r="A37" s="133"/>
      <c r="B37" s="52"/>
      <c r="C37" s="119"/>
      <c r="D37" s="67"/>
      <c r="E37" s="69"/>
      <c r="F37" s="116"/>
      <c r="G37" s="117"/>
      <c r="H37" s="118"/>
      <c r="J37" s="7"/>
    </row>
    <row r="38" spans="1:20">
      <c r="B38" s="136"/>
      <c r="C38" s="80"/>
      <c r="D38" s="137"/>
      <c r="E38" s="138" t="s">
        <v>45</v>
      </c>
      <c r="F38" s="254">
        <f>G23</f>
        <v>0</v>
      </c>
      <c r="G38" s="139"/>
      <c r="H38" s="140">
        <f>F38*(SUM(H27:H37))</f>
        <v>0</v>
      </c>
      <c r="J38" s="7"/>
      <c r="M38" s="198"/>
      <c r="N38" s="198"/>
      <c r="O38" s="198"/>
      <c r="P38" s="198"/>
      <c r="Q38" s="198"/>
      <c r="R38" s="198"/>
      <c r="S38" s="198"/>
      <c r="T38" s="198"/>
    </row>
    <row r="39" spans="1:20">
      <c r="B39" s="141"/>
      <c r="C39" s="142"/>
      <c r="D39" s="143"/>
      <c r="E39" s="144"/>
      <c r="F39" s="164" t="s">
        <v>46</v>
      </c>
      <c r="G39" s="108"/>
      <c r="H39" s="109">
        <f>SUM(H27:H38)</f>
        <v>0</v>
      </c>
      <c r="J39" s="7"/>
    </row>
    <row r="40" spans="1:20">
      <c r="B40" s="141"/>
      <c r="C40" s="142"/>
      <c r="D40" s="143"/>
      <c r="E40" s="142"/>
      <c r="F40" s="145"/>
      <c r="G40" s="145"/>
      <c r="H40" s="146"/>
      <c r="J40" s="7"/>
    </row>
    <row r="41" spans="1:20" ht="26.25" customHeight="1">
      <c r="B41" s="48" t="s">
        <v>47</v>
      </c>
      <c r="C41" s="147" t="s">
        <v>48</v>
      </c>
      <c r="D41" s="108"/>
      <c r="E41" s="108"/>
      <c r="F41" s="108"/>
      <c r="G41" s="108"/>
      <c r="H41" s="114"/>
      <c r="J41" s="7"/>
    </row>
    <row r="42" spans="1:20" ht="19.5" customHeight="1">
      <c r="B42" s="148" t="s">
        <v>49</v>
      </c>
      <c r="C42" s="50" t="s">
        <v>50</v>
      </c>
      <c r="D42" s="50" t="s">
        <v>15</v>
      </c>
      <c r="E42" s="50" t="s">
        <v>51</v>
      </c>
      <c r="F42" s="50" t="s">
        <v>17</v>
      </c>
      <c r="G42" s="50" t="s">
        <v>52</v>
      </c>
      <c r="H42" s="114" t="s">
        <v>34</v>
      </c>
      <c r="J42" s="7"/>
    </row>
    <row r="43" spans="1:20" ht="10.5" customHeight="1">
      <c r="B43" s="149"/>
      <c r="C43" s="119"/>
      <c r="D43" s="67"/>
      <c r="E43" s="116"/>
      <c r="F43" s="150"/>
      <c r="G43" s="150"/>
      <c r="H43" s="118"/>
      <c r="J43" s="7"/>
    </row>
    <row r="44" spans="1:20">
      <c r="A44" s="151"/>
      <c r="B44" s="52"/>
      <c r="C44" s="152"/>
      <c r="D44" s="67"/>
      <c r="E44" s="153"/>
      <c r="F44" s="154"/>
      <c r="G44" s="155"/>
      <c r="H44" s="156"/>
      <c r="J44" s="7"/>
    </row>
    <row r="45" spans="1:20">
      <c r="A45" s="151"/>
      <c r="B45" s="52"/>
      <c r="C45" s="152" t="s">
        <v>53</v>
      </c>
      <c r="D45" s="67" t="s">
        <v>54</v>
      </c>
      <c r="E45" s="153"/>
      <c r="F45" s="154"/>
      <c r="G45" s="155">
        <v>1</v>
      </c>
      <c r="H45" s="156">
        <f>F45*G45</f>
        <v>0</v>
      </c>
      <c r="J45" s="7"/>
    </row>
    <row r="46" spans="1:20">
      <c r="A46" s="151"/>
      <c r="B46" s="52"/>
      <c r="C46" s="152"/>
      <c r="D46" s="67"/>
      <c r="E46" s="153"/>
      <c r="F46" s="154"/>
      <c r="G46" s="155"/>
      <c r="H46" s="156"/>
      <c r="J46" s="7"/>
    </row>
    <row r="47" spans="1:20">
      <c r="A47" s="157"/>
      <c r="B47" s="134"/>
      <c r="C47" s="152"/>
      <c r="D47" s="67"/>
      <c r="E47" s="67"/>
      <c r="F47" s="154"/>
      <c r="G47" s="85"/>
      <c r="H47" s="156"/>
      <c r="I47" s="192"/>
      <c r="J47" s="7"/>
    </row>
    <row r="48" spans="1:20">
      <c r="A48" s="157"/>
      <c r="B48" s="52"/>
      <c r="C48" s="152"/>
      <c r="D48" s="67"/>
      <c r="E48" s="153"/>
      <c r="F48" s="154"/>
      <c r="G48" s="155"/>
      <c r="H48" s="156"/>
      <c r="J48" s="7"/>
    </row>
    <row r="49" spans="1:12" ht="15.75" customHeight="1">
      <c r="B49" s="136"/>
      <c r="C49" s="80"/>
      <c r="D49" s="137"/>
      <c r="E49" s="138" t="s">
        <v>45</v>
      </c>
      <c r="F49" s="254">
        <f>F38</f>
        <v>0</v>
      </c>
      <c r="G49" s="139"/>
      <c r="H49" s="140">
        <f>F49*(SUM(H44:H48))</f>
        <v>0</v>
      </c>
      <c r="J49" s="7"/>
    </row>
    <row r="50" spans="1:12" ht="15.75" customHeight="1">
      <c r="B50" s="158"/>
      <c r="C50" s="83"/>
      <c r="D50" s="95"/>
      <c r="E50" s="255"/>
      <c r="F50" s="256" t="s">
        <v>55</v>
      </c>
      <c r="G50" s="102"/>
      <c r="H50" s="161">
        <f>E18</f>
        <v>1</v>
      </c>
      <c r="J50" s="7"/>
    </row>
    <row r="51" spans="1:12" ht="14.25" customHeight="1">
      <c r="B51" s="162"/>
      <c r="C51" s="106"/>
      <c r="D51" s="105"/>
      <c r="E51" s="163"/>
      <c r="F51" s="164" t="s">
        <v>56</v>
      </c>
      <c r="G51" s="165"/>
      <c r="H51" s="166">
        <f>SUM(H43:H49)*H50</f>
        <v>0</v>
      </c>
      <c r="J51" s="7"/>
    </row>
    <row r="52" spans="1:12" ht="10.5" customHeight="1">
      <c r="B52" s="110"/>
      <c r="C52" s="111"/>
      <c r="D52" s="112"/>
      <c r="E52" s="167"/>
      <c r="F52" s="168"/>
      <c r="G52" s="168"/>
      <c r="H52" s="169"/>
      <c r="J52" s="7"/>
    </row>
    <row r="53" spans="1:12" ht="15.75" customHeight="1">
      <c r="A53" s="170"/>
      <c r="B53" s="148" t="s">
        <v>57</v>
      </c>
      <c r="C53" s="50" t="s">
        <v>58</v>
      </c>
      <c r="D53" s="50" t="s">
        <v>15</v>
      </c>
      <c r="E53" s="50" t="s">
        <v>59</v>
      </c>
      <c r="F53" s="50" t="s">
        <v>17</v>
      </c>
      <c r="G53" s="277" t="s">
        <v>34</v>
      </c>
      <c r="H53" s="277"/>
      <c r="J53" s="7"/>
    </row>
    <row r="54" spans="1:12" ht="9" customHeight="1">
      <c r="A54" s="170"/>
      <c r="B54" s="171"/>
      <c r="C54" s="172"/>
      <c r="D54" s="172"/>
      <c r="E54" s="172"/>
      <c r="F54" s="172"/>
      <c r="G54" s="88"/>
      <c r="H54" s="173"/>
      <c r="J54" s="7"/>
    </row>
    <row r="55" spans="1:12" ht="13.5" customHeight="1">
      <c r="B55" s="174"/>
      <c r="C55" s="67"/>
      <c r="D55" s="67"/>
      <c r="E55" s="154"/>
      <c r="F55" s="116"/>
      <c r="G55" s="175"/>
      <c r="H55" s="118"/>
      <c r="J55" s="199"/>
      <c r="K55" s="199"/>
      <c r="L55" s="200"/>
    </row>
    <row r="56" spans="1:12" ht="13.5" customHeight="1">
      <c r="B56" s="176"/>
      <c r="C56" s="177" t="s">
        <v>60</v>
      </c>
      <c r="D56" s="67" t="s">
        <v>54</v>
      </c>
      <c r="E56" s="178">
        <v>1</v>
      </c>
      <c r="F56" s="116"/>
      <c r="G56" s="175"/>
      <c r="H56" s="118">
        <f>F56*E56</f>
        <v>0</v>
      </c>
      <c r="J56" s="199"/>
      <c r="K56" s="199"/>
      <c r="L56" s="200"/>
    </row>
    <row r="57" spans="1:12" ht="13.5" customHeight="1">
      <c r="B57" s="176"/>
      <c r="C57" s="179"/>
      <c r="D57" s="180"/>
      <c r="E57" s="181"/>
      <c r="F57" s="182"/>
      <c r="G57" s="183"/>
      <c r="H57" s="184"/>
      <c r="J57" s="199"/>
      <c r="K57" s="199"/>
      <c r="L57" s="200"/>
    </row>
    <row r="58" spans="1:12" ht="13.5" customHeight="1">
      <c r="B58" s="149"/>
      <c r="C58" s="67"/>
      <c r="D58" s="67"/>
      <c r="E58" s="178"/>
      <c r="F58" s="116"/>
      <c r="G58" s="175"/>
      <c r="H58" s="118"/>
      <c r="J58" s="199"/>
      <c r="K58" s="199"/>
      <c r="L58" s="200"/>
    </row>
    <row r="59" spans="1:12" ht="7.5" customHeight="1">
      <c r="B59" s="136"/>
      <c r="C59" s="76"/>
      <c r="D59" s="77"/>
      <c r="E59" s="135"/>
      <c r="F59" s="135"/>
      <c r="G59" s="185"/>
      <c r="H59" s="81"/>
      <c r="J59" s="7"/>
    </row>
    <row r="60" spans="1:12" ht="14.25" customHeight="1">
      <c r="B60" s="162"/>
      <c r="C60" s="106"/>
      <c r="D60" s="105"/>
      <c r="E60" s="163"/>
      <c r="F60" s="164" t="s">
        <v>61</v>
      </c>
      <c r="G60" s="165"/>
      <c r="H60" s="186">
        <f>SUM(H54:H59)</f>
        <v>0</v>
      </c>
      <c r="J60" s="7"/>
    </row>
    <row r="61" spans="1:12" ht="10.5" customHeight="1">
      <c r="B61" s="110"/>
      <c r="C61" s="111"/>
      <c r="D61" s="112"/>
      <c r="E61" s="167"/>
      <c r="F61" s="168"/>
      <c r="G61" s="168"/>
      <c r="H61" s="169"/>
      <c r="J61" s="7"/>
      <c r="K61" s="201"/>
    </row>
    <row r="62" spans="1:12" ht="15.75" customHeight="1">
      <c r="B62" s="148" t="s">
        <v>62</v>
      </c>
      <c r="C62" s="50" t="s">
        <v>63</v>
      </c>
      <c r="D62" s="50" t="s">
        <v>15</v>
      </c>
      <c r="E62" s="50" t="s">
        <v>59</v>
      </c>
      <c r="F62" s="50" t="s">
        <v>17</v>
      </c>
      <c r="G62" s="277" t="s">
        <v>34</v>
      </c>
      <c r="H62" s="277"/>
      <c r="J62" s="7"/>
    </row>
    <row r="63" spans="1:12" ht="10.5" customHeight="1">
      <c r="B63" s="149"/>
      <c r="C63" s="119"/>
      <c r="D63" s="67"/>
      <c r="E63" s="67"/>
      <c r="F63" s="150"/>
      <c r="G63" s="175"/>
      <c r="H63" s="118"/>
      <c r="J63" s="5"/>
    </row>
    <row r="64" spans="1:12">
      <c r="A64" s="157"/>
      <c r="B64" s="187"/>
      <c r="C64" s="152" t="s">
        <v>64</v>
      </c>
      <c r="D64" s="67" t="s">
        <v>35</v>
      </c>
      <c r="E64" s="67">
        <v>0</v>
      </c>
      <c r="F64" s="150"/>
      <c r="G64" s="175"/>
      <c r="H64" s="118">
        <f t="shared" ref="H64:H66" si="2">F64*E64</f>
        <v>0</v>
      </c>
      <c r="J64" s="5"/>
    </row>
    <row r="65" spans="1:25">
      <c r="A65" s="157"/>
      <c r="B65" s="187"/>
      <c r="C65" s="202" t="s">
        <v>81</v>
      </c>
      <c r="D65" s="180" t="s">
        <v>35</v>
      </c>
      <c r="E65" s="180">
        <v>0</v>
      </c>
      <c r="F65" s="150"/>
      <c r="G65" s="183"/>
      <c r="H65" s="184">
        <f t="shared" si="2"/>
        <v>0</v>
      </c>
      <c r="J65" s="5"/>
    </row>
    <row r="66" spans="1:25">
      <c r="A66" s="157"/>
      <c r="B66" s="203"/>
      <c r="C66" s="152" t="s">
        <v>66</v>
      </c>
      <c r="D66" s="67" t="s">
        <v>54</v>
      </c>
      <c r="E66" s="204">
        <v>0</v>
      </c>
      <c r="F66" s="150"/>
      <c r="G66" s="175"/>
      <c r="H66" s="118">
        <f t="shared" si="2"/>
        <v>0</v>
      </c>
      <c r="J66" s="233"/>
    </row>
    <row r="67" spans="1:25" ht="9" customHeight="1">
      <c r="B67" s="136"/>
      <c r="C67" s="76"/>
      <c r="D67" s="77"/>
      <c r="E67" s="135"/>
      <c r="F67" s="205"/>
      <c r="G67" s="206"/>
      <c r="H67" s="81"/>
      <c r="J67" s="7"/>
    </row>
    <row r="68" spans="1:25" ht="14.25" customHeight="1">
      <c r="B68" s="162"/>
      <c r="C68" s="106"/>
      <c r="D68" s="105"/>
      <c r="E68" s="163"/>
      <c r="F68" s="164" t="s">
        <v>67</v>
      </c>
      <c r="G68" s="165"/>
      <c r="H68" s="166">
        <f>SUM(H63:H67)</f>
        <v>0</v>
      </c>
      <c r="J68" s="234"/>
    </row>
    <row r="69" spans="1:25" ht="10.5" customHeight="1">
      <c r="B69" s="110"/>
      <c r="C69" s="111"/>
      <c r="D69" s="112"/>
      <c r="E69" s="167"/>
      <c r="F69" s="207"/>
      <c r="G69" s="207"/>
      <c r="H69" s="208"/>
      <c r="J69" s="7"/>
    </row>
    <row r="70" spans="1:25" s="1" customFormat="1" ht="19.5" customHeight="1">
      <c r="A70" s="2"/>
      <c r="B70" s="209"/>
      <c r="C70" s="44"/>
      <c r="D70" s="210"/>
      <c r="E70" s="44"/>
      <c r="F70" s="211" t="s">
        <v>68</v>
      </c>
      <c r="G70" s="212"/>
      <c r="H70" s="213">
        <f>H51+H68+H60</f>
        <v>0</v>
      </c>
      <c r="I70" s="5"/>
      <c r="J70" s="7"/>
      <c r="K70" s="7"/>
      <c r="L70" s="7"/>
      <c r="M70" s="7"/>
      <c r="N70" s="7"/>
      <c r="O70" s="7"/>
      <c r="P70" s="7"/>
      <c r="Q70" s="7"/>
      <c r="R70" s="243"/>
      <c r="S70" s="243"/>
      <c r="T70" s="7"/>
      <c r="U70" s="7"/>
      <c r="V70" s="7"/>
      <c r="W70" s="7"/>
      <c r="X70" s="7"/>
      <c r="Y70" s="7"/>
    </row>
    <row r="71" spans="1:25" ht="6" customHeight="1">
      <c r="B71" s="214"/>
      <c r="C71" s="215"/>
      <c r="D71" s="216"/>
      <c r="E71" s="215"/>
      <c r="F71" s="215"/>
      <c r="G71" s="215"/>
      <c r="H71" s="217"/>
      <c r="J71" s="7"/>
    </row>
    <row r="72" spans="1:25" s="1" customFormat="1" ht="19.5" customHeight="1">
      <c r="A72" s="2"/>
      <c r="B72" s="209"/>
      <c r="C72" s="44"/>
      <c r="D72" s="210"/>
      <c r="E72" s="211" t="s">
        <v>69</v>
      </c>
      <c r="F72" s="211"/>
      <c r="G72" s="212"/>
      <c r="H72" s="218">
        <f>SUM(H70,H39,H24)</f>
        <v>0</v>
      </c>
      <c r="I72" s="5"/>
      <c r="J72" s="235"/>
      <c r="K72" s="235"/>
      <c r="L72" s="7"/>
      <c r="M72" s="7"/>
      <c r="N72" s="7"/>
      <c r="O72" s="7"/>
      <c r="P72" s="7"/>
      <c r="Q72" s="7"/>
      <c r="R72" s="243"/>
      <c r="S72" s="201"/>
      <c r="T72" s="233"/>
      <c r="U72" s="193"/>
      <c r="V72" s="7"/>
      <c r="W72" s="7"/>
      <c r="X72" s="7"/>
      <c r="Y72" s="7"/>
    </row>
    <row r="73" spans="1:25" ht="6" customHeight="1">
      <c r="B73" s="214"/>
      <c r="C73" s="215"/>
      <c r="D73" s="216"/>
      <c r="E73" s="215"/>
      <c r="F73" s="215"/>
      <c r="G73" s="215"/>
      <c r="H73" s="217"/>
      <c r="J73" s="235"/>
      <c r="K73" s="235"/>
    </row>
    <row r="74" spans="1:25" s="1" customFormat="1" ht="19.5" customHeight="1">
      <c r="A74" s="2"/>
      <c r="B74" s="209"/>
      <c r="C74" s="44"/>
      <c r="D74" s="210"/>
      <c r="E74" s="211" t="s">
        <v>70</v>
      </c>
      <c r="F74" s="211"/>
      <c r="G74" s="219">
        <v>0</v>
      </c>
      <c r="H74" s="218">
        <f>ROUND(G74*H72,2)</f>
        <v>0</v>
      </c>
      <c r="I74" s="5"/>
      <c r="J74" s="236"/>
      <c r="K74" s="235"/>
      <c r="L74" s="7"/>
      <c r="M74" s="237"/>
      <c r="N74" s="233"/>
      <c r="O74" s="7"/>
      <c r="P74" s="7"/>
      <c r="Q74" s="7"/>
      <c r="R74" s="243"/>
      <c r="S74" s="201"/>
      <c r="T74" s="233"/>
      <c r="U74" s="193"/>
      <c r="V74" s="7"/>
      <c r="W74" s="7"/>
      <c r="X74" s="7"/>
      <c r="Y74" s="7"/>
    </row>
    <row r="75" spans="1:25" ht="6" customHeight="1">
      <c r="B75" s="214"/>
      <c r="C75" s="215"/>
      <c r="D75" s="216"/>
      <c r="E75" s="215"/>
      <c r="F75" s="215"/>
      <c r="G75" s="215"/>
      <c r="H75" s="217"/>
      <c r="J75" s="235"/>
      <c r="K75" s="235"/>
    </row>
    <row r="76" spans="1:25" s="1" customFormat="1" ht="19.5" customHeight="1">
      <c r="A76" s="2"/>
      <c r="B76" s="209"/>
      <c r="C76" s="44"/>
      <c r="D76" s="210"/>
      <c r="E76" s="211" t="s">
        <v>71</v>
      </c>
      <c r="F76" s="211"/>
      <c r="G76" s="219"/>
      <c r="H76" s="218">
        <f>H72+H74</f>
        <v>0</v>
      </c>
      <c r="I76" s="5"/>
      <c r="J76" s="236"/>
      <c r="K76" s="238"/>
      <c r="L76" s="7"/>
      <c r="M76" s="201"/>
      <c r="N76" s="233"/>
      <c r="O76" s="7"/>
      <c r="P76" s="7"/>
      <c r="Q76" s="7"/>
      <c r="R76" s="243"/>
      <c r="S76" s="201"/>
      <c r="T76" s="233"/>
      <c r="U76" s="193"/>
      <c r="V76" s="7"/>
      <c r="W76" s="7"/>
      <c r="X76" s="7"/>
      <c r="Y76" s="7"/>
    </row>
    <row r="77" spans="1:25" ht="6" customHeight="1">
      <c r="B77" s="214"/>
      <c r="C77" s="215"/>
      <c r="D77" s="216"/>
      <c r="E77" s="215"/>
      <c r="F77" s="215"/>
      <c r="G77" s="215"/>
      <c r="H77" s="217"/>
      <c r="J77" s="235"/>
      <c r="K77" s="235"/>
    </row>
    <row r="78" spans="1:25" s="1" customFormat="1" ht="19.5" customHeight="1">
      <c r="A78" s="2"/>
      <c r="B78" s="209"/>
      <c r="C78" s="44"/>
      <c r="D78" s="210"/>
      <c r="E78" s="211" t="s">
        <v>72</v>
      </c>
      <c r="F78" s="211"/>
      <c r="G78" s="219">
        <f>'[7]BANCO DE DADOS'!B66</f>
        <v>0.2873</v>
      </c>
      <c r="H78" s="218">
        <f>ROUND(G78*H76,2)</f>
        <v>0</v>
      </c>
      <c r="I78" s="239"/>
      <c r="J78" s="235"/>
      <c r="K78" s="236"/>
      <c r="L78" s="7"/>
      <c r="M78" s="7"/>
      <c r="N78" s="7"/>
      <c r="O78" s="7"/>
      <c r="P78" s="7"/>
      <c r="Q78" s="7"/>
      <c r="R78" s="243"/>
      <c r="S78" s="201"/>
      <c r="T78" s="233"/>
      <c r="U78" s="193"/>
      <c r="V78" s="7"/>
      <c r="W78" s="7"/>
      <c r="X78" s="7"/>
      <c r="Y78" s="7"/>
    </row>
    <row r="79" spans="1:25" ht="6" customHeight="1">
      <c r="B79" s="214"/>
      <c r="C79" s="215"/>
      <c r="D79" s="216"/>
      <c r="E79" s="215"/>
      <c r="F79" s="215"/>
      <c r="G79" s="215"/>
      <c r="H79" s="217"/>
      <c r="J79" s="235"/>
      <c r="K79" s="235"/>
    </row>
    <row r="80" spans="1:25" s="1" customFormat="1" ht="19.5" customHeight="1">
      <c r="A80" s="2"/>
      <c r="B80" s="209"/>
      <c r="C80" s="44"/>
      <c r="D80" s="210"/>
      <c r="E80" s="211" t="s">
        <v>73</v>
      </c>
      <c r="F80" s="211"/>
      <c r="G80" s="219"/>
      <c r="H80" s="218">
        <f>H76+H78</f>
        <v>0</v>
      </c>
      <c r="I80" s="5"/>
      <c r="J80" s="238"/>
      <c r="K80" s="240"/>
      <c r="L80" s="201"/>
      <c r="M80" s="193"/>
      <c r="N80" s="7"/>
      <c r="O80" s="7"/>
      <c r="P80" s="7"/>
      <c r="Q80" s="7"/>
      <c r="R80" s="243"/>
      <c r="S80" s="201"/>
      <c r="T80" s="233"/>
      <c r="U80" s="193"/>
      <c r="V80" s="7"/>
      <c r="W80" s="7"/>
      <c r="X80" s="7"/>
      <c r="Y80" s="7"/>
    </row>
    <row r="81" spans="1:25" s="1" customFormat="1" ht="6" customHeight="1">
      <c r="A81" s="2"/>
      <c r="B81" s="220"/>
      <c r="C81" s="221"/>
      <c r="D81" s="222"/>
      <c r="E81" s="221"/>
      <c r="F81" s="221"/>
      <c r="G81" s="221"/>
      <c r="H81" s="223"/>
      <c r="I81" s="5"/>
      <c r="J81" s="238"/>
      <c r="K81" s="240"/>
      <c r="L81" s="201"/>
      <c r="M81" s="233"/>
      <c r="N81" s="7"/>
      <c r="O81" s="7"/>
      <c r="P81" s="7"/>
      <c r="Q81" s="7"/>
      <c r="R81" s="243"/>
      <c r="S81" s="201"/>
      <c r="T81" s="233"/>
      <c r="U81" s="193"/>
      <c r="V81" s="7"/>
      <c r="W81" s="7"/>
      <c r="X81" s="7"/>
      <c r="Y81" s="7"/>
    </row>
    <row r="82" spans="1:25" s="1" customFormat="1" ht="13.5" customHeight="1">
      <c r="A82" s="2"/>
      <c r="B82" s="209"/>
      <c r="C82" s="44"/>
      <c r="D82" s="210"/>
      <c r="E82" s="211" t="s">
        <v>74</v>
      </c>
      <c r="F82" s="224"/>
      <c r="G82" s="225"/>
      <c r="H82" s="226">
        <v>15</v>
      </c>
      <c r="I82" s="241"/>
      <c r="J82" s="236"/>
      <c r="K82" s="236"/>
      <c r="L82" s="7"/>
      <c r="M82" s="7"/>
      <c r="N82" s="7"/>
      <c r="O82" s="7"/>
      <c r="P82" s="7"/>
      <c r="Q82" s="7"/>
      <c r="R82" s="243"/>
      <c r="S82" s="243"/>
      <c r="T82" s="7"/>
      <c r="U82" s="7"/>
      <c r="V82" s="7"/>
      <c r="W82" s="7"/>
      <c r="X82" s="7"/>
      <c r="Y82" s="7"/>
    </row>
    <row r="83" spans="1:25" s="1" customFormat="1" ht="6" customHeight="1">
      <c r="A83" s="2"/>
      <c r="B83" s="220"/>
      <c r="C83" s="221"/>
      <c r="D83" s="222"/>
      <c r="E83" s="221"/>
      <c r="F83" s="221"/>
      <c r="G83" s="221"/>
      <c r="H83" s="223"/>
      <c r="I83" s="5"/>
      <c r="J83" s="238"/>
      <c r="K83" s="240"/>
      <c r="L83" s="201"/>
      <c r="M83" s="233"/>
      <c r="N83" s="7"/>
      <c r="O83" s="7"/>
      <c r="P83" s="7"/>
      <c r="Q83" s="7"/>
      <c r="R83" s="243"/>
      <c r="S83" s="201"/>
      <c r="T83" s="233"/>
      <c r="U83" s="193"/>
      <c r="V83" s="7"/>
      <c r="W83" s="7"/>
      <c r="X83" s="7"/>
      <c r="Y83" s="7"/>
    </row>
    <row r="84" spans="1:25" s="1" customFormat="1" ht="13.5" customHeight="1">
      <c r="A84" s="2"/>
      <c r="B84" s="209"/>
      <c r="C84" s="44"/>
      <c r="D84" s="210"/>
      <c r="E84" s="211" t="s">
        <v>75</v>
      </c>
      <c r="F84" s="227"/>
      <c r="G84" s="225"/>
      <c r="H84" s="218">
        <f>H80/H82</f>
        <v>0</v>
      </c>
      <c r="I84" s="241"/>
      <c r="J84" s="236"/>
      <c r="K84" s="236"/>
      <c r="L84" s="7"/>
      <c r="M84" s="7"/>
      <c r="N84" s="7"/>
      <c r="O84" s="7"/>
      <c r="P84" s="7"/>
      <c r="Q84" s="7"/>
      <c r="R84" s="243"/>
      <c r="S84" s="243"/>
      <c r="T84" s="7"/>
      <c r="U84" s="7"/>
      <c r="V84" s="7"/>
      <c r="W84" s="7"/>
      <c r="X84" s="7"/>
      <c r="Y84" s="7"/>
    </row>
    <row r="85" spans="1:25">
      <c r="B85" s="228"/>
      <c r="C85" s="228"/>
      <c r="D85" s="229"/>
      <c r="E85" s="230"/>
      <c r="F85" s="231"/>
      <c r="G85" s="230"/>
      <c r="H85" s="232"/>
      <c r="J85" s="242"/>
      <c r="K85" s="235"/>
    </row>
  </sheetData>
  <sheetProtection selectLockedCells="1" selectUnlockedCells="1"/>
  <mergeCells count="10">
    <mergeCell ref="D21:E21"/>
    <mergeCell ref="G53:H53"/>
    <mergeCell ref="G62:H62"/>
    <mergeCell ref="G6:H7"/>
    <mergeCell ref="G8:H9"/>
    <mergeCell ref="B3:H3"/>
    <mergeCell ref="G12:H12"/>
    <mergeCell ref="F18:G18"/>
    <mergeCell ref="D19:E19"/>
    <mergeCell ref="D20:E20"/>
  </mergeCells>
  <printOptions horizontalCentered="1"/>
  <pageMargins left="0.196850393700787" right="0.196850393700787" top="0.27559055118110198" bottom="0.196850393700787" header="0.511811023622047" footer="0.511811023622047"/>
  <pageSetup paperSize="9" scale="65" orientation="portrait" horizontalDpi="300" verticalDpi="300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85"/>
  <sheetViews>
    <sheetView topLeftCell="A16" zoomScale="85" zoomScaleNormal="85" workbookViewId="0">
      <selection activeCell="J11" sqref="J11"/>
    </sheetView>
  </sheetViews>
  <sheetFormatPr defaultColWidth="10.6640625" defaultRowHeight="12.75"/>
  <cols>
    <col min="1" max="1" width="10.6640625" style="2" customWidth="1"/>
    <col min="2" max="2" width="10.6640625" style="3" customWidth="1"/>
    <col min="3" max="3" width="40.1640625" style="1" customWidth="1"/>
    <col min="4" max="4" width="14" style="4" customWidth="1"/>
    <col min="5" max="5" width="18.83203125" style="1" customWidth="1"/>
    <col min="6" max="6" width="17.6640625" style="1" customWidth="1"/>
    <col min="7" max="7" width="10.1640625" style="1" customWidth="1"/>
    <col min="8" max="8" width="18.33203125" style="1" customWidth="1"/>
    <col min="9" max="9" width="13.1640625" style="5" customWidth="1"/>
    <col min="10" max="10" width="21.33203125" style="6" customWidth="1"/>
    <col min="11" max="11" width="16.83203125" style="7" customWidth="1"/>
    <col min="12" max="12" width="10.6640625" style="8" customWidth="1"/>
    <col min="13" max="13" width="17.33203125" style="8" customWidth="1"/>
    <col min="14" max="17" width="10.6640625" style="8" customWidth="1"/>
    <col min="18" max="19" width="10.6640625" style="9" customWidth="1"/>
    <col min="20" max="25" width="10.6640625" style="8" customWidth="1"/>
    <col min="26" max="26" width="10.6640625" style="10" customWidth="1"/>
    <col min="27" max="16384" width="10.6640625" style="10"/>
  </cols>
  <sheetData>
    <row r="1" spans="1:10" ht="114" customHeight="1">
      <c r="B1" s="11"/>
      <c r="C1" s="12"/>
      <c r="D1" s="13"/>
      <c r="E1" s="12"/>
      <c r="F1" s="12"/>
      <c r="G1" s="12"/>
      <c r="H1" s="12"/>
      <c r="J1" s="7"/>
    </row>
    <row r="2" spans="1:10">
      <c r="B2" s="14"/>
      <c r="C2" s="12"/>
      <c r="D2" s="13"/>
      <c r="E2" s="12"/>
      <c r="F2" s="12"/>
      <c r="G2" s="12"/>
      <c r="H2" s="12"/>
      <c r="J2" s="7"/>
    </row>
    <row r="3" spans="1:10" ht="12.75" customHeight="1">
      <c r="B3" s="283" t="s">
        <v>0</v>
      </c>
      <c r="C3" s="283"/>
      <c r="D3" s="283"/>
      <c r="E3" s="283"/>
      <c r="F3" s="283"/>
      <c r="G3" s="283"/>
      <c r="H3" s="283"/>
      <c r="J3" s="7"/>
    </row>
    <row r="4" spans="1:10">
      <c r="B4" s="15"/>
      <c r="C4" s="15"/>
      <c r="D4" s="13"/>
      <c r="E4" s="13"/>
      <c r="F4" s="13"/>
      <c r="G4" s="13"/>
      <c r="H4" s="13"/>
      <c r="J4" s="7"/>
    </row>
    <row r="5" spans="1:10" ht="24.95" customHeight="1">
      <c r="B5" s="16" t="s">
        <v>82</v>
      </c>
      <c r="C5" s="17"/>
      <c r="D5" s="17"/>
      <c r="E5" s="17"/>
      <c r="F5" s="17"/>
      <c r="G5" s="17"/>
      <c r="H5" s="18"/>
      <c r="J5" s="7"/>
    </row>
    <row r="6" spans="1:10">
      <c r="B6" s="19"/>
      <c r="C6" s="20"/>
      <c r="D6" s="21"/>
      <c r="E6" s="22"/>
      <c r="F6" s="23" t="s">
        <v>2</v>
      </c>
      <c r="G6" s="278" t="s">
        <v>3</v>
      </c>
      <c r="H6" s="279"/>
      <c r="J6" s="7"/>
    </row>
    <row r="7" spans="1:10">
      <c r="B7" s="24" t="s">
        <v>4</v>
      </c>
      <c r="C7" s="25" t="s">
        <v>5</v>
      </c>
      <c r="D7" s="26"/>
      <c r="E7" s="27"/>
      <c r="F7" s="28"/>
      <c r="G7" s="280"/>
      <c r="H7" s="281"/>
      <c r="J7" s="7"/>
    </row>
    <row r="8" spans="1:10">
      <c r="B8" s="29"/>
      <c r="C8" s="30"/>
      <c r="D8" s="31"/>
      <c r="E8" s="32"/>
      <c r="F8" s="33" t="s">
        <v>6</v>
      </c>
      <c r="G8" s="282" t="s">
        <v>83</v>
      </c>
      <c r="H8" s="282"/>
      <c r="J8" s="7"/>
    </row>
    <row r="9" spans="1:10">
      <c r="B9" s="34" t="s">
        <v>8</v>
      </c>
      <c r="C9" s="35" t="s">
        <v>9</v>
      </c>
      <c r="D9" s="36" t="s">
        <v>10</v>
      </c>
      <c r="E9" s="37"/>
      <c r="F9" s="28"/>
      <c r="G9" s="282"/>
      <c r="H9" s="282"/>
      <c r="J9" s="7"/>
    </row>
    <row r="10" spans="1:10">
      <c r="B10" s="34" t="s">
        <v>11</v>
      </c>
      <c r="C10" s="38" t="s">
        <v>12</v>
      </c>
      <c r="D10" s="38"/>
      <c r="E10" s="39"/>
      <c r="F10" s="40"/>
      <c r="G10" s="41"/>
      <c r="H10" s="42"/>
      <c r="J10" s="7"/>
    </row>
    <row r="11" spans="1:10">
      <c r="B11" s="43"/>
      <c r="C11" s="44"/>
      <c r="D11" s="45"/>
      <c r="E11" s="45"/>
      <c r="F11" s="46"/>
      <c r="G11" s="46"/>
      <c r="H11" s="47"/>
      <c r="J11" s="188"/>
    </row>
    <row r="12" spans="1:10" ht="26.25" customHeight="1">
      <c r="B12" s="48" t="s">
        <v>13</v>
      </c>
      <c r="C12" s="49" t="s">
        <v>14</v>
      </c>
      <c r="D12" s="50" t="s">
        <v>15</v>
      </c>
      <c r="E12" s="50" t="s">
        <v>16</v>
      </c>
      <c r="F12" s="50" t="s">
        <v>17</v>
      </c>
      <c r="G12" s="272" t="s">
        <v>18</v>
      </c>
      <c r="H12" s="272"/>
      <c r="J12" s="189"/>
    </row>
    <row r="13" spans="1:10">
      <c r="A13" s="51"/>
      <c r="B13" s="52"/>
      <c r="C13" s="53" t="s">
        <v>77</v>
      </c>
      <c r="D13" s="54" t="s">
        <v>20</v>
      </c>
      <c r="E13" s="55"/>
      <c r="F13" s="56"/>
      <c r="G13" s="57"/>
      <c r="H13" s="58">
        <f>F13*E13</f>
        <v>0</v>
      </c>
      <c r="J13" s="7"/>
    </row>
    <row r="14" spans="1:10">
      <c r="A14" s="51"/>
      <c r="B14" s="52"/>
      <c r="C14" s="59" t="s">
        <v>78</v>
      </c>
      <c r="D14" s="60"/>
      <c r="E14" s="55"/>
      <c r="F14" s="61"/>
      <c r="G14" s="62"/>
      <c r="H14" s="63"/>
      <c r="J14" s="7"/>
    </row>
    <row r="15" spans="1:10">
      <c r="A15" s="64"/>
      <c r="B15" s="65"/>
      <c r="C15" s="66" t="s">
        <v>79</v>
      </c>
      <c r="D15" s="67" t="s">
        <v>20</v>
      </c>
      <c r="E15" s="68">
        <v>2</v>
      </c>
      <c r="F15" s="69"/>
      <c r="G15" s="70"/>
      <c r="H15" s="71">
        <f>F15*E15</f>
        <v>0</v>
      </c>
      <c r="J15" s="7"/>
    </row>
    <row r="16" spans="1:10">
      <c r="A16" s="51"/>
      <c r="B16" s="52"/>
      <c r="C16" s="72" t="s">
        <v>78</v>
      </c>
      <c r="D16" s="67"/>
      <c r="E16" s="68"/>
      <c r="F16" s="73"/>
      <c r="G16" s="70"/>
      <c r="H16" s="71"/>
      <c r="J16" s="7"/>
    </row>
    <row r="17" spans="1:12" ht="6" customHeight="1">
      <c r="A17" s="74"/>
      <c r="B17" s="75"/>
      <c r="C17" s="76"/>
      <c r="D17" s="77"/>
      <c r="E17" s="78"/>
      <c r="F17" s="79"/>
      <c r="G17" s="80"/>
      <c r="H17" s="81"/>
      <c r="J17" s="7"/>
    </row>
    <row r="18" spans="1:12">
      <c r="B18" s="82"/>
      <c r="C18" s="83"/>
      <c r="D18" s="84" t="s">
        <v>22</v>
      </c>
      <c r="E18" s="85">
        <f>SUM(E13:E17)</f>
        <v>2</v>
      </c>
      <c r="F18" s="273" t="s">
        <v>23</v>
      </c>
      <c r="G18" s="273"/>
      <c r="H18" s="86">
        <f>SUM(H13:H17)</f>
        <v>0</v>
      </c>
      <c r="J18" s="7"/>
    </row>
    <row r="19" spans="1:12">
      <c r="A19" s="51"/>
      <c r="B19" s="87"/>
      <c r="C19" s="88" t="s">
        <v>24</v>
      </c>
      <c r="D19" s="274" t="s">
        <v>25</v>
      </c>
      <c r="E19" s="274"/>
      <c r="F19" s="89">
        <v>0.2</v>
      </c>
      <c r="G19" s="90"/>
      <c r="H19" s="91"/>
      <c r="J19" s="190"/>
    </row>
    <row r="20" spans="1:12">
      <c r="A20" s="51"/>
      <c r="B20" s="82"/>
      <c r="C20" s="88" t="s">
        <v>26</v>
      </c>
      <c r="D20" s="275" t="str">
        <f>G8</f>
        <v>?/23</v>
      </c>
      <c r="E20" s="275"/>
      <c r="F20" s="92">
        <v>0.2</v>
      </c>
      <c r="G20" s="93"/>
      <c r="H20" s="91"/>
      <c r="J20" s="7"/>
    </row>
    <row r="21" spans="1:12">
      <c r="A21" s="51"/>
      <c r="B21" s="82"/>
      <c r="C21" s="88" t="s">
        <v>27</v>
      </c>
      <c r="D21" s="276" t="str">
        <f>C7</f>
        <v>Seac x Siemaco-Santos</v>
      </c>
      <c r="E21" s="276"/>
      <c r="F21" s="92">
        <v>0.4</v>
      </c>
      <c r="G21" s="93"/>
      <c r="H21" s="91"/>
      <c r="J21" s="7"/>
    </row>
    <row r="22" spans="1:12" ht="13.5" customHeight="1">
      <c r="B22" s="82"/>
      <c r="C22" s="94"/>
      <c r="D22" s="95"/>
      <c r="E22" s="96"/>
      <c r="F22" s="97" t="s">
        <v>28</v>
      </c>
      <c r="G22" s="98">
        <f>'[7]BANCO DE DADOS'!B58</f>
        <v>0.79524300000000003</v>
      </c>
      <c r="H22" s="86"/>
      <c r="J22" s="7"/>
      <c r="L22" s="191"/>
    </row>
    <row r="23" spans="1:12" ht="13.5" customHeight="1">
      <c r="B23" s="99"/>
      <c r="C23" s="79"/>
      <c r="D23" s="100"/>
      <c r="E23" s="96"/>
      <c r="F23" s="101" t="s">
        <v>29</v>
      </c>
      <c r="G23" s="102">
        <v>0</v>
      </c>
      <c r="H23" s="86">
        <f>G23*(SUM(H18:H22))</f>
        <v>0</v>
      </c>
      <c r="J23" s="7"/>
    </row>
    <row r="24" spans="1:12" ht="17.25" customHeight="1">
      <c r="B24" s="103"/>
      <c r="C24" s="104"/>
      <c r="D24" s="105"/>
      <c r="E24" s="106"/>
      <c r="F24" s="107" t="s">
        <v>30</v>
      </c>
      <c r="G24" s="108"/>
      <c r="H24" s="109">
        <f>SUM(H18:H23)</f>
        <v>0</v>
      </c>
      <c r="J24" s="7"/>
    </row>
    <row r="25" spans="1:12" ht="9" customHeight="1">
      <c r="B25" s="110"/>
      <c r="C25" s="111"/>
      <c r="D25" s="112"/>
      <c r="E25" s="111"/>
      <c r="F25" s="111"/>
      <c r="G25" s="111"/>
      <c r="H25" s="113"/>
      <c r="J25" s="7"/>
    </row>
    <row r="26" spans="1:12" ht="26.25" customHeight="1">
      <c r="B26" s="48" t="s">
        <v>31</v>
      </c>
      <c r="C26" s="49" t="s">
        <v>32</v>
      </c>
      <c r="D26" s="50" t="s">
        <v>15</v>
      </c>
      <c r="E26" s="108" t="s">
        <v>16</v>
      </c>
      <c r="F26" s="50" t="s">
        <v>17</v>
      </c>
      <c r="G26" s="50" t="s">
        <v>33</v>
      </c>
      <c r="H26" s="114" t="s">
        <v>34</v>
      </c>
      <c r="I26" s="192"/>
      <c r="J26" s="193"/>
    </row>
    <row r="27" spans="1:12">
      <c r="A27" s="51"/>
      <c r="B27" s="52"/>
      <c r="C27" s="115" t="str">
        <f>'[7]BANCO DE DADOS'!A50</f>
        <v>Ticket Alimentação (Valor mês)</v>
      </c>
      <c r="D27" s="67" t="s">
        <v>35</v>
      </c>
      <c r="E27" s="69">
        <v>2</v>
      </c>
      <c r="F27" s="116"/>
      <c r="G27" s="117"/>
      <c r="H27" s="118">
        <f t="shared" ref="H27:H32" si="0">F27*E27</f>
        <v>0</v>
      </c>
      <c r="J27" s="194"/>
      <c r="K27" s="195"/>
    </row>
    <row r="28" spans="1:12">
      <c r="A28" s="51"/>
      <c r="B28" s="52"/>
      <c r="C28" s="119" t="s">
        <v>36</v>
      </c>
      <c r="D28" s="67" t="s">
        <v>35</v>
      </c>
      <c r="E28" s="69">
        <v>4</v>
      </c>
      <c r="F28" s="116"/>
      <c r="G28" s="120">
        <v>15</v>
      </c>
      <c r="H28" s="118">
        <f>G28*F28*E28</f>
        <v>0</v>
      </c>
      <c r="J28" s="194"/>
      <c r="K28" s="195"/>
    </row>
    <row r="29" spans="1:12">
      <c r="A29" s="51"/>
      <c r="B29" s="121"/>
      <c r="C29" s="122" t="s">
        <v>37</v>
      </c>
      <c r="D29" s="123" t="s">
        <v>38</v>
      </c>
      <c r="E29" s="124">
        <v>-0.06</v>
      </c>
      <c r="F29" s="125"/>
      <c r="G29" s="126"/>
      <c r="H29" s="127">
        <f>E29*F29</f>
        <v>0</v>
      </c>
      <c r="J29" s="194"/>
      <c r="K29" s="195"/>
    </row>
    <row r="30" spans="1:12">
      <c r="A30" s="51"/>
      <c r="B30" s="52"/>
      <c r="C30" s="119" t="s">
        <v>39</v>
      </c>
      <c r="D30" s="67" t="s">
        <v>35</v>
      </c>
      <c r="E30" s="69">
        <v>2</v>
      </c>
      <c r="F30" s="116"/>
      <c r="G30" s="120">
        <v>15</v>
      </c>
      <c r="H30" s="118">
        <f>G30*F30*E30</f>
        <v>0</v>
      </c>
      <c r="J30" s="195"/>
      <c r="K30" s="195"/>
    </row>
    <row r="31" spans="1:12">
      <c r="A31" s="51"/>
      <c r="B31" s="52"/>
      <c r="C31" s="119" t="s">
        <v>80</v>
      </c>
      <c r="D31" s="67" t="s">
        <v>35</v>
      </c>
      <c r="E31" s="69">
        <v>2</v>
      </c>
      <c r="F31" s="116"/>
      <c r="G31" s="120"/>
      <c r="H31" s="118">
        <f t="shared" si="0"/>
        <v>0</v>
      </c>
      <c r="J31" s="195"/>
      <c r="K31" s="195"/>
    </row>
    <row r="32" spans="1:12">
      <c r="A32" s="51"/>
      <c r="B32" s="52"/>
      <c r="C32" s="128" t="s">
        <v>40</v>
      </c>
      <c r="D32" s="60" t="s">
        <v>41</v>
      </c>
      <c r="E32" s="61">
        <v>0</v>
      </c>
      <c r="F32" s="129"/>
      <c r="G32" s="130"/>
      <c r="H32" s="131">
        <f t="shared" si="0"/>
        <v>0</v>
      </c>
      <c r="J32" s="196"/>
      <c r="K32" s="194"/>
    </row>
    <row r="33" spans="1:20">
      <c r="A33" s="51"/>
      <c r="B33" s="52"/>
      <c r="C33" s="128" t="s">
        <v>42</v>
      </c>
      <c r="D33" s="60" t="s">
        <v>35</v>
      </c>
      <c r="E33" s="61">
        <v>0</v>
      </c>
      <c r="F33" s="129"/>
      <c r="G33" s="132">
        <v>15</v>
      </c>
      <c r="H33" s="131">
        <f>E33*F33*G33</f>
        <v>0</v>
      </c>
      <c r="J33" s="194"/>
      <c r="K33" s="194"/>
    </row>
    <row r="34" spans="1:20">
      <c r="A34" s="133"/>
      <c r="B34" s="134"/>
      <c r="C34" s="128" t="s">
        <v>43</v>
      </c>
      <c r="D34" s="60" t="s">
        <v>35</v>
      </c>
      <c r="E34" s="61">
        <v>0</v>
      </c>
      <c r="F34" s="129"/>
      <c r="G34" s="130"/>
      <c r="H34" s="131">
        <f t="shared" ref="H34:H36" si="1">F34*E34</f>
        <v>0</v>
      </c>
      <c r="J34" s="194"/>
      <c r="K34" s="194"/>
    </row>
    <row r="35" spans="1:20">
      <c r="A35" s="133"/>
      <c r="B35" s="52"/>
      <c r="C35" s="128" t="str">
        <f>'[7]BANCO DE DADOS'!A65</f>
        <v>Exame Admissional/Demissional</v>
      </c>
      <c r="D35" s="60" t="s">
        <v>35</v>
      </c>
      <c r="E35" s="61">
        <v>0</v>
      </c>
      <c r="F35" s="129"/>
      <c r="G35" s="130"/>
      <c r="H35" s="131">
        <f t="shared" si="1"/>
        <v>0</v>
      </c>
      <c r="J35" s="194"/>
      <c r="K35" s="194"/>
    </row>
    <row r="36" spans="1:20">
      <c r="A36" s="133"/>
      <c r="B36" s="52"/>
      <c r="C36" s="128" t="s">
        <v>44</v>
      </c>
      <c r="D36" s="60" t="s">
        <v>35</v>
      </c>
      <c r="E36" s="61">
        <f>E34</f>
        <v>0</v>
      </c>
      <c r="F36" s="129"/>
      <c r="G36" s="130"/>
      <c r="H36" s="131">
        <f t="shared" si="1"/>
        <v>0</v>
      </c>
      <c r="J36" s="194"/>
      <c r="K36" s="194"/>
      <c r="M36" s="197"/>
    </row>
    <row r="37" spans="1:20" ht="6" customHeight="1">
      <c r="A37" s="133"/>
      <c r="B37" s="52"/>
      <c r="C37" s="119"/>
      <c r="D37" s="67"/>
      <c r="E37" s="69"/>
      <c r="F37" s="135"/>
      <c r="G37" s="117"/>
      <c r="H37" s="118"/>
      <c r="J37" s="7"/>
    </row>
    <row r="38" spans="1:20">
      <c r="B38" s="136"/>
      <c r="C38" s="80"/>
      <c r="D38" s="137"/>
      <c r="E38" s="138" t="s">
        <v>45</v>
      </c>
      <c r="F38" s="139">
        <f>G23</f>
        <v>0</v>
      </c>
      <c r="G38" s="139"/>
      <c r="H38" s="140">
        <f>F38*(SUM(H27:H37))</f>
        <v>0</v>
      </c>
      <c r="J38" s="7"/>
      <c r="M38" s="198"/>
      <c r="N38" s="198"/>
      <c r="O38" s="198"/>
      <c r="P38" s="198"/>
      <c r="Q38" s="198"/>
      <c r="R38" s="198"/>
      <c r="S38" s="198"/>
      <c r="T38" s="198"/>
    </row>
    <row r="39" spans="1:20">
      <c r="B39" s="141"/>
      <c r="C39" s="142"/>
      <c r="D39" s="143"/>
      <c r="E39" s="144"/>
      <c r="F39" s="107" t="s">
        <v>46</v>
      </c>
      <c r="G39" s="108"/>
      <c r="H39" s="109">
        <f>SUM(H27:H38)</f>
        <v>0</v>
      </c>
      <c r="J39" s="7"/>
    </row>
    <row r="40" spans="1:20">
      <c r="B40" s="141"/>
      <c r="C40" s="142"/>
      <c r="D40" s="143"/>
      <c r="E40" s="142"/>
      <c r="F40" s="145"/>
      <c r="G40" s="145"/>
      <c r="H40" s="146"/>
      <c r="J40" s="7"/>
    </row>
    <row r="41" spans="1:20" ht="26.25" customHeight="1">
      <c r="B41" s="48" t="s">
        <v>47</v>
      </c>
      <c r="C41" s="147" t="s">
        <v>48</v>
      </c>
      <c r="D41" s="108"/>
      <c r="E41" s="108"/>
      <c r="F41" s="108"/>
      <c r="G41" s="108"/>
      <c r="H41" s="114"/>
      <c r="J41" s="7"/>
    </row>
    <row r="42" spans="1:20" ht="19.5" customHeight="1">
      <c r="B42" s="148" t="s">
        <v>49</v>
      </c>
      <c r="C42" s="50" t="s">
        <v>50</v>
      </c>
      <c r="D42" s="50" t="s">
        <v>15</v>
      </c>
      <c r="E42" s="50" t="s">
        <v>51</v>
      </c>
      <c r="F42" s="50" t="s">
        <v>17</v>
      </c>
      <c r="G42" s="50" t="s">
        <v>52</v>
      </c>
      <c r="H42" s="114" t="s">
        <v>34</v>
      </c>
      <c r="J42" s="7"/>
    </row>
    <row r="43" spans="1:20" ht="10.5" customHeight="1">
      <c r="B43" s="149"/>
      <c r="C43" s="119"/>
      <c r="D43" s="67"/>
      <c r="E43" s="116"/>
      <c r="F43" s="150"/>
      <c r="G43" s="150"/>
      <c r="H43" s="118"/>
      <c r="J43" s="7"/>
    </row>
    <row r="44" spans="1:20">
      <c r="A44" s="151"/>
      <c r="B44" s="52"/>
      <c r="C44" s="152"/>
      <c r="D44" s="67"/>
      <c r="E44" s="153"/>
      <c r="F44" s="154"/>
      <c r="G44" s="155"/>
      <c r="H44" s="156"/>
      <c r="J44" s="7"/>
    </row>
    <row r="45" spans="1:20">
      <c r="A45" s="151"/>
      <c r="B45" s="52"/>
      <c r="C45" s="152" t="s">
        <v>53</v>
      </c>
      <c r="D45" s="67" t="s">
        <v>54</v>
      </c>
      <c r="E45" s="153"/>
      <c r="F45" s="154"/>
      <c r="G45" s="155">
        <v>2</v>
      </c>
      <c r="H45" s="156">
        <f>F45*G45</f>
        <v>0</v>
      </c>
      <c r="J45" s="7"/>
    </row>
    <row r="46" spans="1:20">
      <c r="A46" s="151"/>
      <c r="B46" s="52"/>
      <c r="C46" s="152"/>
      <c r="D46" s="67"/>
      <c r="E46" s="153"/>
      <c r="F46" s="154"/>
      <c r="G46" s="155"/>
      <c r="H46" s="156"/>
      <c r="J46" s="7"/>
    </row>
    <row r="47" spans="1:20">
      <c r="A47" s="157"/>
      <c r="B47" s="134"/>
      <c r="C47" s="152"/>
      <c r="D47" s="67"/>
      <c r="E47" s="67"/>
      <c r="F47" s="154"/>
      <c r="G47" s="85"/>
      <c r="H47" s="156"/>
      <c r="I47" s="192"/>
      <c r="J47" s="7"/>
    </row>
    <row r="48" spans="1:20">
      <c r="A48" s="157"/>
      <c r="B48" s="52"/>
      <c r="C48" s="152"/>
      <c r="D48" s="67"/>
      <c r="E48" s="153"/>
      <c r="F48" s="154"/>
      <c r="G48" s="155"/>
      <c r="H48" s="156"/>
      <c r="J48" s="7"/>
    </row>
    <row r="49" spans="1:12" ht="15.75" customHeight="1">
      <c r="B49" s="136"/>
      <c r="C49" s="76"/>
      <c r="D49" s="137"/>
      <c r="E49" s="138" t="s">
        <v>45</v>
      </c>
      <c r="F49" s="139">
        <f>F38</f>
        <v>0</v>
      </c>
      <c r="G49" s="139"/>
      <c r="H49" s="140">
        <f>F49*(SUM(H44:H48))</f>
        <v>0</v>
      </c>
      <c r="J49" s="7"/>
    </row>
    <row r="50" spans="1:12" ht="15.75" customHeight="1">
      <c r="B50" s="158"/>
      <c r="C50" s="83"/>
      <c r="D50" s="95"/>
      <c r="E50" s="159"/>
      <c r="F50" s="160" t="s">
        <v>55</v>
      </c>
      <c r="G50" s="102"/>
      <c r="H50" s="161">
        <f>E18</f>
        <v>2</v>
      </c>
      <c r="J50" s="7"/>
    </row>
    <row r="51" spans="1:12" ht="14.25" customHeight="1">
      <c r="B51" s="162"/>
      <c r="C51" s="106"/>
      <c r="D51" s="105"/>
      <c r="E51" s="163"/>
      <c r="F51" s="164" t="s">
        <v>56</v>
      </c>
      <c r="G51" s="165"/>
      <c r="H51" s="166">
        <f>SUM(H43:H49)*H50</f>
        <v>0</v>
      </c>
      <c r="J51" s="7"/>
    </row>
    <row r="52" spans="1:12" ht="10.5" customHeight="1">
      <c r="B52" s="110"/>
      <c r="C52" s="111"/>
      <c r="D52" s="112"/>
      <c r="E52" s="167"/>
      <c r="F52" s="168"/>
      <c r="G52" s="168"/>
      <c r="H52" s="169"/>
      <c r="J52" s="7"/>
    </row>
    <row r="53" spans="1:12" ht="15.75" customHeight="1">
      <c r="A53" s="170"/>
      <c r="B53" s="148" t="s">
        <v>57</v>
      </c>
      <c r="C53" s="50" t="s">
        <v>58</v>
      </c>
      <c r="D53" s="50" t="s">
        <v>15</v>
      </c>
      <c r="E53" s="50" t="s">
        <v>59</v>
      </c>
      <c r="F53" s="50" t="s">
        <v>17</v>
      </c>
      <c r="G53" s="277" t="s">
        <v>34</v>
      </c>
      <c r="H53" s="277"/>
      <c r="J53" s="7"/>
    </row>
    <row r="54" spans="1:12" ht="9" customHeight="1">
      <c r="A54" s="170"/>
      <c r="B54" s="171"/>
      <c r="C54" s="172"/>
      <c r="D54" s="172"/>
      <c r="E54" s="172"/>
      <c r="F54" s="172"/>
      <c r="G54" s="88"/>
      <c r="H54" s="173"/>
      <c r="J54" s="7"/>
    </row>
    <row r="55" spans="1:12" ht="13.5" customHeight="1">
      <c r="B55" s="174"/>
      <c r="C55" s="67"/>
      <c r="D55" s="67"/>
      <c r="E55" s="154"/>
      <c r="F55" s="116"/>
      <c r="G55" s="175"/>
      <c r="H55" s="118"/>
      <c r="J55" s="199"/>
      <c r="K55" s="199"/>
      <c r="L55" s="200"/>
    </row>
    <row r="56" spans="1:12" ht="13.5" customHeight="1">
      <c r="B56" s="176"/>
      <c r="C56" s="177" t="s">
        <v>60</v>
      </c>
      <c r="D56" s="67" t="s">
        <v>54</v>
      </c>
      <c r="E56" s="178"/>
      <c r="F56" s="116"/>
      <c r="G56" s="175"/>
      <c r="H56" s="118">
        <f>F56*E56</f>
        <v>0</v>
      </c>
      <c r="J56" s="199"/>
      <c r="K56" s="199"/>
      <c r="L56" s="200"/>
    </row>
    <row r="57" spans="1:12" ht="13.5" customHeight="1">
      <c r="B57" s="176"/>
      <c r="C57" s="179"/>
      <c r="D57" s="180"/>
      <c r="E57" s="181"/>
      <c r="F57" s="182"/>
      <c r="G57" s="183"/>
      <c r="H57" s="184"/>
      <c r="J57" s="199"/>
      <c r="K57" s="199"/>
      <c r="L57" s="200"/>
    </row>
    <row r="58" spans="1:12" ht="13.5" customHeight="1">
      <c r="B58" s="149"/>
      <c r="C58" s="67"/>
      <c r="D58" s="67"/>
      <c r="E58" s="178"/>
      <c r="F58" s="116"/>
      <c r="G58" s="175"/>
      <c r="H58" s="118"/>
      <c r="J58" s="199"/>
      <c r="K58" s="199"/>
      <c r="L58" s="200"/>
    </row>
    <row r="59" spans="1:12" ht="7.5" customHeight="1">
      <c r="B59" s="136"/>
      <c r="C59" s="76"/>
      <c r="D59" s="77"/>
      <c r="E59" s="135"/>
      <c r="F59" s="135"/>
      <c r="G59" s="185"/>
      <c r="H59" s="81"/>
      <c r="J59" s="7"/>
    </row>
    <row r="60" spans="1:12" ht="14.25" customHeight="1">
      <c r="B60" s="162"/>
      <c r="C60" s="106"/>
      <c r="D60" s="105"/>
      <c r="E60" s="163"/>
      <c r="F60" s="164" t="s">
        <v>61</v>
      </c>
      <c r="G60" s="165"/>
      <c r="H60" s="186">
        <f>SUM(H54:H59)</f>
        <v>0</v>
      </c>
      <c r="J60" s="7"/>
    </row>
    <row r="61" spans="1:12" ht="10.5" customHeight="1">
      <c r="B61" s="110"/>
      <c r="C61" s="111"/>
      <c r="D61" s="112"/>
      <c r="E61" s="167"/>
      <c r="F61" s="168"/>
      <c r="G61" s="168"/>
      <c r="H61" s="169"/>
      <c r="J61" s="7"/>
      <c r="K61" s="201"/>
    </row>
    <row r="62" spans="1:12" ht="15.75" customHeight="1">
      <c r="B62" s="148" t="s">
        <v>62</v>
      </c>
      <c r="C62" s="50" t="s">
        <v>63</v>
      </c>
      <c r="D62" s="50" t="s">
        <v>15</v>
      </c>
      <c r="E62" s="50" t="s">
        <v>59</v>
      </c>
      <c r="F62" s="50" t="s">
        <v>17</v>
      </c>
      <c r="G62" s="277" t="s">
        <v>34</v>
      </c>
      <c r="H62" s="277"/>
      <c r="J62" s="7"/>
    </row>
    <row r="63" spans="1:12" ht="10.5" customHeight="1">
      <c r="B63" s="149"/>
      <c r="C63" s="119"/>
      <c r="D63" s="67"/>
      <c r="E63" s="67"/>
      <c r="F63" s="150"/>
      <c r="G63" s="175"/>
      <c r="H63" s="118"/>
      <c r="J63" s="5"/>
    </row>
    <row r="64" spans="1:12">
      <c r="A64" s="157"/>
      <c r="B64" s="187"/>
      <c r="C64" s="152" t="s">
        <v>64</v>
      </c>
      <c r="D64" s="67" t="s">
        <v>35</v>
      </c>
      <c r="E64" s="67">
        <v>0</v>
      </c>
      <c r="F64" s="150"/>
      <c r="G64" s="175"/>
      <c r="H64" s="118">
        <f t="shared" ref="H64:H66" si="2">F64*E64</f>
        <v>0</v>
      </c>
      <c r="J64" s="5"/>
    </row>
    <row r="65" spans="1:25">
      <c r="A65" s="157"/>
      <c r="B65" s="187"/>
      <c r="C65" s="202" t="s">
        <v>81</v>
      </c>
      <c r="D65" s="180" t="s">
        <v>35</v>
      </c>
      <c r="E65" s="180">
        <v>0</v>
      </c>
      <c r="F65" s="150"/>
      <c r="G65" s="183"/>
      <c r="H65" s="184">
        <f t="shared" si="2"/>
        <v>0</v>
      </c>
      <c r="J65" s="5"/>
    </row>
    <row r="66" spans="1:25">
      <c r="A66" s="157"/>
      <c r="B66" s="203"/>
      <c r="C66" s="152" t="s">
        <v>66</v>
      </c>
      <c r="D66" s="67" t="s">
        <v>54</v>
      </c>
      <c r="E66" s="204">
        <v>0</v>
      </c>
      <c r="F66" s="150"/>
      <c r="G66" s="175"/>
      <c r="H66" s="118">
        <f t="shared" si="2"/>
        <v>0</v>
      </c>
      <c r="J66" s="233"/>
    </row>
    <row r="67" spans="1:25" ht="9" customHeight="1">
      <c r="B67" s="136"/>
      <c r="C67" s="76"/>
      <c r="D67" s="77"/>
      <c r="E67" s="135"/>
      <c r="F67" s="205"/>
      <c r="G67" s="206"/>
      <c r="H67" s="81"/>
      <c r="J67" s="7"/>
    </row>
    <row r="68" spans="1:25" ht="14.25" customHeight="1">
      <c r="B68" s="162"/>
      <c r="C68" s="106"/>
      <c r="D68" s="105"/>
      <c r="E68" s="163"/>
      <c r="F68" s="164" t="s">
        <v>67</v>
      </c>
      <c r="G68" s="165"/>
      <c r="H68" s="166">
        <f>SUM(H63:H67)</f>
        <v>0</v>
      </c>
      <c r="J68" s="234"/>
    </row>
    <row r="69" spans="1:25" ht="10.5" customHeight="1">
      <c r="B69" s="110"/>
      <c r="C69" s="111"/>
      <c r="D69" s="112"/>
      <c r="E69" s="167"/>
      <c r="F69" s="207"/>
      <c r="G69" s="207"/>
      <c r="H69" s="208"/>
      <c r="J69" s="7"/>
    </row>
    <row r="70" spans="1:25" s="1" customFormat="1" ht="19.5" customHeight="1">
      <c r="A70" s="2"/>
      <c r="B70" s="209"/>
      <c r="C70" s="44"/>
      <c r="D70" s="210"/>
      <c r="E70" s="44"/>
      <c r="F70" s="211" t="s">
        <v>68</v>
      </c>
      <c r="G70" s="212"/>
      <c r="H70" s="213">
        <f>H51+H68+H60</f>
        <v>0</v>
      </c>
      <c r="I70" s="5"/>
      <c r="J70" s="7"/>
      <c r="K70" s="7"/>
      <c r="L70" s="7"/>
      <c r="M70" s="7"/>
      <c r="N70" s="7"/>
      <c r="O70" s="7"/>
      <c r="P70" s="7"/>
      <c r="Q70" s="7"/>
      <c r="R70" s="243"/>
      <c r="S70" s="243"/>
      <c r="T70" s="7"/>
      <c r="U70" s="7"/>
      <c r="V70" s="7"/>
      <c r="W70" s="7"/>
      <c r="X70" s="7"/>
      <c r="Y70" s="7"/>
    </row>
    <row r="71" spans="1:25" ht="6" customHeight="1">
      <c r="B71" s="214"/>
      <c r="C71" s="215"/>
      <c r="D71" s="216"/>
      <c r="E71" s="215"/>
      <c r="F71" s="215"/>
      <c r="G71" s="215"/>
      <c r="H71" s="217"/>
      <c r="J71" s="7"/>
    </row>
    <row r="72" spans="1:25" s="1" customFormat="1" ht="19.5" customHeight="1">
      <c r="A72" s="2"/>
      <c r="B72" s="209"/>
      <c r="C72" s="44"/>
      <c r="D72" s="210"/>
      <c r="E72" s="211" t="s">
        <v>69</v>
      </c>
      <c r="F72" s="211"/>
      <c r="G72" s="212"/>
      <c r="H72" s="218">
        <f>SUM(H70,H39,H24)</f>
        <v>0</v>
      </c>
      <c r="I72" s="5"/>
      <c r="J72" s="235"/>
      <c r="K72" s="235"/>
      <c r="L72" s="7"/>
      <c r="M72" s="7"/>
      <c r="N72" s="7"/>
      <c r="O72" s="7"/>
      <c r="P72" s="7"/>
      <c r="Q72" s="7"/>
      <c r="R72" s="243"/>
      <c r="S72" s="201"/>
      <c r="T72" s="233"/>
      <c r="U72" s="193"/>
      <c r="V72" s="7"/>
      <c r="W72" s="7"/>
      <c r="X72" s="7"/>
      <c r="Y72" s="7"/>
    </row>
    <row r="73" spans="1:25" ht="6" customHeight="1">
      <c r="B73" s="214"/>
      <c r="C73" s="215"/>
      <c r="D73" s="216"/>
      <c r="E73" s="215"/>
      <c r="F73" s="215"/>
      <c r="G73" s="215"/>
      <c r="H73" s="217"/>
      <c r="J73" s="235"/>
      <c r="K73" s="235"/>
    </row>
    <row r="74" spans="1:25" s="1" customFormat="1" ht="19.5" customHeight="1">
      <c r="A74" s="2"/>
      <c r="B74" s="209"/>
      <c r="C74" s="44"/>
      <c r="D74" s="210"/>
      <c r="E74" s="211" t="s">
        <v>70</v>
      </c>
      <c r="F74" s="211"/>
      <c r="G74" s="219">
        <v>0</v>
      </c>
      <c r="H74" s="218">
        <f>ROUND(G74*H72,2)</f>
        <v>0</v>
      </c>
      <c r="I74" s="5"/>
      <c r="J74" s="236"/>
      <c r="K74" s="235"/>
      <c r="L74" s="7"/>
      <c r="M74" s="237"/>
      <c r="N74" s="233"/>
      <c r="O74" s="7"/>
      <c r="P74" s="7"/>
      <c r="Q74" s="7"/>
      <c r="R74" s="243"/>
      <c r="S74" s="201"/>
      <c r="T74" s="233"/>
      <c r="U74" s="193"/>
      <c r="V74" s="7"/>
      <c r="W74" s="7"/>
      <c r="X74" s="7"/>
      <c r="Y74" s="7"/>
    </row>
    <row r="75" spans="1:25" ht="6" customHeight="1">
      <c r="B75" s="214"/>
      <c r="C75" s="215"/>
      <c r="D75" s="216"/>
      <c r="E75" s="215"/>
      <c r="F75" s="215"/>
      <c r="G75" s="215"/>
      <c r="H75" s="217"/>
      <c r="J75" s="235"/>
      <c r="K75" s="235"/>
    </row>
    <row r="76" spans="1:25" s="1" customFormat="1" ht="19.5" customHeight="1">
      <c r="A76" s="2"/>
      <c r="B76" s="209"/>
      <c r="C76" s="44"/>
      <c r="D76" s="210"/>
      <c r="E76" s="211" t="s">
        <v>71</v>
      </c>
      <c r="F76" s="211"/>
      <c r="G76" s="219"/>
      <c r="H76" s="218">
        <f>H72+H74</f>
        <v>0</v>
      </c>
      <c r="I76" s="5"/>
      <c r="J76" s="236"/>
      <c r="K76" s="238"/>
      <c r="L76" s="7"/>
      <c r="M76" s="201"/>
      <c r="N76" s="233"/>
      <c r="O76" s="7"/>
      <c r="P76" s="7"/>
      <c r="Q76" s="7"/>
      <c r="R76" s="243"/>
      <c r="S76" s="201"/>
      <c r="T76" s="233"/>
      <c r="U76" s="193"/>
      <c r="V76" s="7"/>
      <c r="W76" s="7"/>
      <c r="X76" s="7"/>
      <c r="Y76" s="7"/>
    </row>
    <row r="77" spans="1:25" ht="6" customHeight="1">
      <c r="B77" s="214"/>
      <c r="C77" s="215"/>
      <c r="D77" s="216"/>
      <c r="E77" s="215"/>
      <c r="F77" s="215"/>
      <c r="G77" s="215"/>
      <c r="H77" s="217"/>
      <c r="J77" s="235"/>
      <c r="K77" s="235"/>
    </row>
    <row r="78" spans="1:25" s="1" customFormat="1" ht="19.5" customHeight="1">
      <c r="A78" s="2"/>
      <c r="B78" s="209"/>
      <c r="C78" s="44"/>
      <c r="D78" s="210"/>
      <c r="E78" s="211" t="s">
        <v>72</v>
      </c>
      <c r="F78" s="211"/>
      <c r="G78" s="219">
        <f>'[7]BANCO DE DADOS'!B66</f>
        <v>0.2873</v>
      </c>
      <c r="H78" s="218">
        <f>ROUND(G78*H76,2)</f>
        <v>0</v>
      </c>
      <c r="I78" s="239"/>
      <c r="J78" s="235"/>
      <c r="K78" s="236"/>
      <c r="L78" s="7"/>
      <c r="M78" s="7"/>
      <c r="N78" s="7"/>
      <c r="O78" s="7"/>
      <c r="P78" s="7"/>
      <c r="Q78" s="7"/>
      <c r="R78" s="243"/>
      <c r="S78" s="201"/>
      <c r="T78" s="233"/>
      <c r="U78" s="193"/>
      <c r="V78" s="7"/>
      <c r="W78" s="7"/>
      <c r="X78" s="7"/>
      <c r="Y78" s="7"/>
    </row>
    <row r="79" spans="1:25" ht="6" customHeight="1">
      <c r="B79" s="214"/>
      <c r="C79" s="215"/>
      <c r="D79" s="216"/>
      <c r="E79" s="215"/>
      <c r="F79" s="215"/>
      <c r="G79" s="215"/>
      <c r="H79" s="217"/>
      <c r="J79" s="235"/>
      <c r="K79" s="235"/>
    </row>
    <row r="80" spans="1:25" s="1" customFormat="1" ht="19.5" customHeight="1">
      <c r="A80" s="2"/>
      <c r="B80" s="209"/>
      <c r="C80" s="44"/>
      <c r="D80" s="210"/>
      <c r="E80" s="211" t="s">
        <v>73</v>
      </c>
      <c r="F80" s="211"/>
      <c r="G80" s="219"/>
      <c r="H80" s="218">
        <f>H76+H78</f>
        <v>0</v>
      </c>
      <c r="I80" s="5"/>
      <c r="J80" s="238"/>
      <c r="K80" s="240"/>
      <c r="L80" s="201"/>
      <c r="M80" s="193"/>
      <c r="N80" s="7"/>
      <c r="O80" s="7"/>
      <c r="P80" s="7"/>
      <c r="Q80" s="7"/>
      <c r="R80" s="243"/>
      <c r="S80" s="201"/>
      <c r="T80" s="233"/>
      <c r="U80" s="193"/>
      <c r="V80" s="7"/>
      <c r="W80" s="7"/>
      <c r="X80" s="7"/>
      <c r="Y80" s="7"/>
    </row>
    <row r="81" spans="1:25" s="1" customFormat="1" ht="6" customHeight="1">
      <c r="A81" s="2"/>
      <c r="B81" s="220"/>
      <c r="C81" s="221"/>
      <c r="D81" s="222"/>
      <c r="E81" s="221"/>
      <c r="F81" s="221"/>
      <c r="G81" s="221"/>
      <c r="H81" s="223"/>
      <c r="I81" s="5"/>
      <c r="J81" s="238"/>
      <c r="K81" s="240"/>
      <c r="L81" s="201"/>
      <c r="M81" s="233"/>
      <c r="N81" s="7"/>
      <c r="O81" s="7"/>
      <c r="P81" s="7"/>
      <c r="Q81" s="7"/>
      <c r="R81" s="243"/>
      <c r="S81" s="201"/>
      <c r="T81" s="233"/>
      <c r="U81" s="193"/>
      <c r="V81" s="7"/>
      <c r="W81" s="7"/>
      <c r="X81" s="7"/>
      <c r="Y81" s="7"/>
    </row>
    <row r="82" spans="1:25" s="1" customFormat="1" ht="13.5" customHeight="1">
      <c r="A82" s="2"/>
      <c r="B82" s="209"/>
      <c r="C82" s="44"/>
      <c r="D82" s="210"/>
      <c r="E82" s="211" t="s">
        <v>74</v>
      </c>
      <c r="F82" s="224"/>
      <c r="G82" s="225"/>
      <c r="H82" s="226">
        <v>15</v>
      </c>
      <c r="I82" s="241"/>
      <c r="J82" s="236"/>
      <c r="K82" s="236"/>
      <c r="L82" s="7"/>
      <c r="M82" s="7"/>
      <c r="N82" s="7"/>
      <c r="O82" s="7"/>
      <c r="P82" s="7"/>
      <c r="Q82" s="7"/>
      <c r="R82" s="243"/>
      <c r="S82" s="243"/>
      <c r="T82" s="7"/>
      <c r="U82" s="7"/>
      <c r="V82" s="7"/>
      <c r="W82" s="7"/>
      <c r="X82" s="7"/>
      <c r="Y82" s="7"/>
    </row>
    <row r="83" spans="1:25" s="1" customFormat="1" ht="6" customHeight="1">
      <c r="A83" s="2"/>
      <c r="B83" s="220"/>
      <c r="C83" s="221"/>
      <c r="D83" s="222"/>
      <c r="E83" s="221"/>
      <c r="F83" s="221"/>
      <c r="G83" s="221"/>
      <c r="H83" s="223"/>
      <c r="I83" s="5"/>
      <c r="J83" s="238"/>
      <c r="K83" s="240"/>
      <c r="L83" s="201"/>
      <c r="M83" s="233"/>
      <c r="N83" s="7"/>
      <c r="O83" s="7"/>
      <c r="P83" s="7"/>
      <c r="Q83" s="7"/>
      <c r="R83" s="243"/>
      <c r="S83" s="201"/>
      <c r="T83" s="233"/>
      <c r="U83" s="193"/>
      <c r="V83" s="7"/>
      <c r="W83" s="7"/>
      <c r="X83" s="7"/>
      <c r="Y83" s="7"/>
    </row>
    <row r="84" spans="1:25" s="1" customFormat="1" ht="13.5" customHeight="1">
      <c r="A84" s="2"/>
      <c r="B84" s="209"/>
      <c r="C84" s="44"/>
      <c r="D84" s="210"/>
      <c r="E84" s="211" t="s">
        <v>75</v>
      </c>
      <c r="F84" s="227"/>
      <c r="G84" s="225"/>
      <c r="H84" s="218">
        <f>H80/H82</f>
        <v>0</v>
      </c>
      <c r="I84" s="241"/>
      <c r="J84" s="236"/>
      <c r="K84" s="236"/>
      <c r="L84" s="7"/>
      <c r="M84" s="7"/>
      <c r="N84" s="7"/>
      <c r="O84" s="7"/>
      <c r="P84" s="7"/>
      <c r="Q84" s="7"/>
      <c r="R84" s="243"/>
      <c r="S84" s="243"/>
      <c r="T84" s="7"/>
      <c r="U84" s="7"/>
      <c r="V84" s="7"/>
      <c r="W84" s="7"/>
      <c r="X84" s="7"/>
      <c r="Y84" s="7"/>
    </row>
    <row r="85" spans="1:25">
      <c r="B85" s="228"/>
      <c r="C85" s="228"/>
      <c r="D85" s="229"/>
      <c r="E85" s="230"/>
      <c r="F85" s="231"/>
      <c r="G85" s="230"/>
      <c r="H85" s="232"/>
      <c r="J85" s="242"/>
      <c r="K85" s="235"/>
    </row>
  </sheetData>
  <sheetProtection selectLockedCells="1" selectUnlockedCells="1"/>
  <mergeCells count="10">
    <mergeCell ref="D21:E21"/>
    <mergeCell ref="G53:H53"/>
    <mergeCell ref="G62:H62"/>
    <mergeCell ref="G6:H7"/>
    <mergeCell ref="G8:H9"/>
    <mergeCell ref="B3:H3"/>
    <mergeCell ref="G12:H12"/>
    <mergeCell ref="F18:G18"/>
    <mergeCell ref="D19:E19"/>
    <mergeCell ref="D20:E20"/>
  </mergeCells>
  <printOptions horizontalCentered="1"/>
  <pageMargins left="0.196850393700787" right="0.196850393700787" top="0.27559055118110198" bottom="0.196850393700787" header="0.511811023622047" footer="0.511811023622047"/>
  <pageSetup paperSize="9" scale="65" orientation="portrait" horizontalDpi="300" verticalDpi="300"/>
  <headerFooter scaleWithDoc="0"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I11" sqref="I11"/>
    </sheetView>
  </sheetViews>
  <sheetFormatPr defaultRowHeight="12.75"/>
  <cols>
    <col min="2" max="2" width="39.33203125" customWidth="1"/>
    <col min="3" max="3" width="20" customWidth="1"/>
    <col min="4" max="4" width="37.83203125" customWidth="1"/>
    <col min="5" max="5" width="10.1640625" customWidth="1"/>
    <col min="6" max="6" width="23.5" customWidth="1"/>
  </cols>
  <sheetData>
    <row r="1" spans="1:6" ht="26.25">
      <c r="A1" s="284" t="s">
        <v>84</v>
      </c>
      <c r="B1" s="284"/>
      <c r="C1" s="284"/>
      <c r="D1" s="284"/>
      <c r="E1" s="284"/>
      <c r="F1" s="284"/>
    </row>
    <row r="2" spans="1:6" ht="18">
      <c r="A2" s="285"/>
      <c r="B2" s="285"/>
      <c r="C2" s="285"/>
      <c r="D2" s="285"/>
      <c r="E2" s="285"/>
      <c r="F2" s="285"/>
    </row>
    <row r="3" spans="1:6" ht="18">
      <c r="A3" s="286" t="s">
        <v>85</v>
      </c>
      <c r="B3" s="285"/>
      <c r="C3" s="285"/>
      <c r="D3" s="285"/>
      <c r="E3" s="285"/>
      <c r="F3" s="285"/>
    </row>
    <row r="4" spans="1:6">
      <c r="A4" s="287"/>
      <c r="B4" s="288"/>
      <c r="C4" s="287"/>
      <c r="D4" s="288"/>
      <c r="E4" s="287"/>
      <c r="F4" s="287"/>
    </row>
    <row r="5" spans="1:6" ht="78.75">
      <c r="A5" s="292" t="s">
        <v>86</v>
      </c>
      <c r="B5" s="292" t="s">
        <v>87</v>
      </c>
      <c r="C5" s="292" t="s">
        <v>88</v>
      </c>
      <c r="D5" s="292" t="s">
        <v>89</v>
      </c>
      <c r="E5" s="292" t="s">
        <v>90</v>
      </c>
      <c r="F5" s="292" t="s">
        <v>91</v>
      </c>
    </row>
    <row r="6" spans="1:6" ht="15">
      <c r="A6" s="293"/>
      <c r="B6" s="294"/>
      <c r="C6" s="294"/>
      <c r="D6" s="294"/>
      <c r="E6" s="294"/>
      <c r="F6" s="295"/>
    </row>
    <row r="7" spans="1:6" ht="15">
      <c r="A7" s="296">
        <v>1</v>
      </c>
      <c r="B7" s="297" t="s">
        <v>92</v>
      </c>
      <c r="C7" s="298"/>
      <c r="D7" s="298"/>
      <c r="E7" s="298"/>
      <c r="F7" s="299"/>
    </row>
    <row r="8" spans="1:6" ht="15">
      <c r="A8" s="300"/>
      <c r="B8" s="294"/>
      <c r="C8" s="294"/>
      <c r="D8" s="294"/>
      <c r="E8" s="294"/>
      <c r="F8" s="295"/>
    </row>
    <row r="9" spans="1:6" ht="42.75">
      <c r="A9" s="301" t="s">
        <v>93</v>
      </c>
      <c r="B9" s="302" t="s">
        <v>94</v>
      </c>
      <c r="C9" s="303" t="s">
        <v>95</v>
      </c>
      <c r="D9" s="304"/>
      <c r="E9" s="305">
        <v>2</v>
      </c>
      <c r="F9" s="305"/>
    </row>
    <row r="10" spans="1:6" ht="14.25">
      <c r="A10" s="306"/>
      <c r="B10" s="302"/>
      <c r="C10" s="305"/>
      <c r="D10" s="304"/>
      <c r="E10" s="305"/>
      <c r="F10" s="305"/>
    </row>
    <row r="11" spans="1:6" ht="128.25">
      <c r="A11" s="306" t="s">
        <v>96</v>
      </c>
      <c r="B11" s="302" t="s">
        <v>97</v>
      </c>
      <c r="C11" s="303" t="s">
        <v>98</v>
      </c>
      <c r="D11" s="304"/>
      <c r="E11" s="305">
        <v>2</v>
      </c>
      <c r="F11" s="305"/>
    </row>
    <row r="12" spans="1:6" ht="14.25">
      <c r="A12" s="306"/>
      <c r="B12" s="302"/>
      <c r="C12" s="305"/>
      <c r="D12" s="304"/>
      <c r="E12" s="305"/>
      <c r="F12" s="305"/>
    </row>
    <row r="13" spans="1:6" ht="42.75">
      <c r="A13" s="306" t="s">
        <v>99</v>
      </c>
      <c r="B13" s="302" t="s">
        <v>100</v>
      </c>
      <c r="C13" s="305" t="s">
        <v>101</v>
      </c>
      <c r="D13" s="304"/>
      <c r="E13" s="305">
        <v>1</v>
      </c>
      <c r="F13" s="305"/>
    </row>
    <row r="14" spans="1:6" ht="14.25">
      <c r="A14" s="306"/>
      <c r="B14" s="302"/>
      <c r="C14" s="305"/>
      <c r="D14" s="304"/>
      <c r="E14" s="305"/>
      <c r="F14" s="305"/>
    </row>
    <row r="15" spans="1:6" ht="15">
      <c r="A15" s="306"/>
      <c r="B15" s="307"/>
      <c r="C15" s="308" t="s">
        <v>102</v>
      </c>
      <c r="D15" s="308"/>
      <c r="E15" s="308"/>
      <c r="F15" s="309"/>
    </row>
    <row r="16" spans="1:6" ht="14.25">
      <c r="A16" s="289"/>
      <c r="B16" s="289"/>
      <c r="C16" s="289"/>
      <c r="D16" s="289"/>
      <c r="E16" s="289"/>
      <c r="F16" s="289"/>
    </row>
    <row r="17" spans="1:6" ht="15.75">
      <c r="A17" s="290" t="s">
        <v>103</v>
      </c>
      <c r="B17" s="290"/>
      <c r="C17" s="290"/>
      <c r="D17" s="290"/>
      <c r="E17" s="290"/>
      <c r="F17" s="291"/>
    </row>
    <row r="18" spans="1:6" ht="14.25">
      <c r="A18" s="289"/>
      <c r="B18" s="289"/>
      <c r="C18" s="289"/>
      <c r="D18" s="289"/>
      <c r="E18" s="289"/>
      <c r="F18" s="289"/>
    </row>
    <row r="19" spans="1:6" ht="15.75">
      <c r="A19" s="290" t="s">
        <v>104</v>
      </c>
      <c r="B19" s="290"/>
      <c r="C19" s="290"/>
      <c r="D19" s="290"/>
      <c r="E19" s="290"/>
      <c r="F19" s="291"/>
    </row>
  </sheetData>
  <mergeCells count="6">
    <mergeCell ref="A1:F1"/>
    <mergeCell ref="C15:E15"/>
    <mergeCell ref="A16:F16"/>
    <mergeCell ref="A17:E17"/>
    <mergeCell ref="A18:F18"/>
    <mergeCell ref="A19:E1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E31" rgbClr="B596B8"/>
    <comment s:ref="F31" rgbClr="B596B8"/>
    <comment s:ref="F32" rgbClr="B596B8"/>
    <comment s:ref="F34" rgbClr="B596B8"/>
    <comment s:ref="E64" rgbClr="B596B8"/>
    <comment s:ref="E65" rgbClr="B596B8"/>
    <comment s:ref="H81" rgbClr="B596B8"/>
  </commentList>
  <commentList sheetStid="2">
    <comment s:ref="E32" rgbClr="B596B8"/>
    <comment s:ref="F32" rgbClr="B596B8"/>
    <comment s:ref="F33" rgbClr="B596B8"/>
    <comment s:ref="F35" rgbClr="B596B8"/>
    <comment s:ref="H82" rgbClr="B596B8"/>
  </commentList>
  <commentList sheetStid="3">
    <comment s:ref="E32" rgbClr="B596B8"/>
    <comment s:ref="F32" rgbClr="B596B8"/>
    <comment s:ref="F33" rgbClr="B596B8"/>
    <comment s:ref="F35" rgbClr="B596B8"/>
    <comment s:ref="E56" rgbClr="B596B8"/>
    <comment s:ref="H56" rgbClr="B596B8"/>
    <comment s:ref="H82" rgbClr="B596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Lider Equ. - Encarr - em Branco</vt:lpstr>
      <vt:lpstr>Serv. de Coveiro - em Branco</vt:lpstr>
      <vt:lpstr>Eq. Aux Serv. Gerais - Branco</vt:lpstr>
      <vt:lpstr>PLANILHA PROPOSTA</vt:lpstr>
      <vt:lpstr>'Eq. Aux Serv. Gerais - Branco'!Area_de_impressao</vt:lpstr>
      <vt:lpstr>'Lider Equ. - Encarr - em Branco'!Area_de_impressao</vt:lpstr>
      <vt:lpstr>'Serv. de Coveiro - em Branco'!Area_de_impressao</vt:lpstr>
      <vt:lpstr>'Eq. Aux Serv. Gerais - Branco'!Z_9F3383C3_FAD3_4B0C_AB8B_0A5CBB5D274F__wvu_Cols</vt:lpstr>
      <vt:lpstr>'Lider Equ. - Encarr - em Branco'!Z_9F3383C3_FAD3_4B0C_AB8B_0A5CBB5D274F__wvu_Cols</vt:lpstr>
      <vt:lpstr>'Serv. de Coveiro - em Branco'!Z_9F3383C3_FAD3_4B0C_AB8B_0A5CBB5D274F__wvu_Cols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marco_1952</dc:creator>
  <cp:lastModifiedBy>adriel_5810 mackoviak</cp:lastModifiedBy>
  <dcterms:created xsi:type="dcterms:W3CDTF">2023-05-02T13:26:45Z</dcterms:created>
  <dcterms:modified xsi:type="dcterms:W3CDTF">2023-05-02T16:29:19Z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9EF4AE8F081946DFABB80409AD3E7D55</vt:lpwstr>
  </property>
  <property fmtid="{D5CDD505-2E9C-101B-9397-08002B2CF9AE}" pid="3" name="KSOProductBuildVer">
    <vt:lpwstr>1046-11.2.0.11536</vt:lpwstr>
  </property>
</Properties>
</file>