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SU\Nelson\DGE 2021\PROCESSO 7431_2022 MANUT ILUM 2022\2023\PACOTE TÉCNICO\"/>
    </mc:Choice>
  </mc:AlternateContent>
  <bookViews>
    <workbookView xWindow="0" yWindow="0" windowWidth="28800" windowHeight="12435"/>
  </bookViews>
  <sheets>
    <sheet name="Planilha de man.de ilum.2022" sheetId="1" r:id="rId1"/>
    <sheet name="BDI" sheetId="4" r:id="rId2"/>
  </sheets>
  <definedNames>
    <definedName name="_xlnm._FilterDatabase" localSheetId="0" hidden="1">'Planilha de man.de ilum.2022'!$A$12:$E$31</definedName>
    <definedName name="_xlnm.Print_Area" localSheetId="1">BDI!$A$1:$E$37</definedName>
    <definedName name="_xlnm.Print_Area" localSheetId="0">'Planilha de man.de ilum.2022'!$A$1:$E$117</definedName>
    <definedName name="_xlnm.Print_Titles" localSheetId="0">'Planilha de man.de ilum.2022'!$12:$13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0" i="4" l="1"/>
  <c r="E12" i="4"/>
  <c r="E96" i="1" l="1"/>
  <c r="E20" i="1" l="1"/>
  <c r="E26" i="1" l="1"/>
  <c r="E25" i="1"/>
  <c r="E24" i="1"/>
  <c r="E23" i="1"/>
  <c r="E112" i="1" l="1"/>
  <c r="E39" i="1"/>
  <c r="E89" i="1"/>
  <c r="E90" i="1"/>
  <c r="E91" i="1"/>
  <c r="E95" i="1" l="1"/>
  <c r="E88" i="1"/>
  <c r="E86" i="1"/>
  <c r="E87" i="1"/>
  <c r="E85" i="1"/>
  <c r="E84" i="1"/>
  <c r="E70" i="1"/>
  <c r="E109" i="1" l="1"/>
  <c r="E108" i="1"/>
  <c r="E107" i="1"/>
  <c r="E106" i="1"/>
  <c r="E103" i="1"/>
  <c r="E102" i="1"/>
  <c r="E101" i="1"/>
  <c r="E100" i="1"/>
  <c r="E97" i="1"/>
  <c r="E94" i="1"/>
  <c r="E81" i="1"/>
  <c r="E80" i="1"/>
  <c r="E79" i="1"/>
  <c r="E78" i="1"/>
  <c r="E75" i="1"/>
  <c r="E74" i="1"/>
  <c r="E73" i="1"/>
  <c r="E67" i="1"/>
  <c r="E66" i="1"/>
  <c r="E63" i="1"/>
  <c r="E62" i="1"/>
  <c r="E61" i="1"/>
  <c r="E58" i="1"/>
  <c r="E57" i="1"/>
  <c r="E56" i="1"/>
  <c r="E53" i="1"/>
  <c r="E52" i="1"/>
  <c r="E49" i="1"/>
  <c r="E46" i="1"/>
  <c r="E45" i="1"/>
  <c r="E44" i="1"/>
  <c r="C41" i="1"/>
  <c r="E38" i="1"/>
  <c r="E37" i="1"/>
  <c r="E36" i="1"/>
  <c r="E35" i="1"/>
  <c r="E34" i="1"/>
  <c r="E31" i="1"/>
  <c r="E30" i="1"/>
  <c r="E29" i="1"/>
  <c r="E28" i="1"/>
  <c r="E27" i="1"/>
  <c r="C21" i="1"/>
  <c r="E19" i="1"/>
  <c r="E18" i="1"/>
  <c r="E17" i="1"/>
  <c r="E16" i="1"/>
  <c r="E15" i="1"/>
  <c r="E114" i="1" l="1"/>
  <c r="E115" i="1" s="1"/>
  <c r="E116" i="1" l="1"/>
</calcChain>
</file>

<file path=xl/sharedStrings.xml><?xml version="1.0" encoding="utf-8"?>
<sst xmlns="http://schemas.openxmlformats.org/spreadsheetml/2006/main" count="180" uniqueCount="122">
  <si>
    <t xml:space="preserve">PLANILHA ORÇAMENTARIA </t>
  </si>
  <si>
    <r>
      <rPr>
        <b/>
        <sz val="11"/>
        <rFont val="Arial"/>
        <family val="2"/>
      </rPr>
      <t xml:space="preserve">OBJETO: </t>
    </r>
    <r>
      <rPr>
        <sz val="11"/>
        <rFont val="Arial"/>
        <family val="2"/>
      </rPr>
      <t>INSTALAÇÕES ELÉTRICAS</t>
    </r>
  </si>
  <si>
    <r>
      <rPr>
        <b/>
        <sz val="10"/>
        <rFont val="Arial"/>
        <family val="2"/>
      </rPr>
      <t xml:space="preserve">LOCAL: </t>
    </r>
    <r>
      <rPr>
        <sz val="10"/>
        <rFont val="Arial"/>
        <family val="2"/>
      </rPr>
      <t xml:space="preserve">MUNICIPIO DE BERTIOGA </t>
    </r>
  </si>
  <si>
    <t>Descrição dos Serviços</t>
  </si>
  <si>
    <t>Unid.</t>
  </si>
  <si>
    <t>Quant.</t>
  </si>
  <si>
    <t>Preço Unitário R$</t>
  </si>
  <si>
    <t>Preço Total R$</t>
  </si>
  <si>
    <t>SERVIÇO DE MANUTENÇÃO</t>
  </si>
  <si>
    <t>LAMPADA</t>
  </si>
  <si>
    <t>unid</t>
  </si>
  <si>
    <t>Lâmpada de vapor de sódio elipsoidal ou tubular, base E40 de 100 W</t>
  </si>
  <si>
    <t>Lâmpada de vapor metálico tubular, base E40 de 150W</t>
  </si>
  <si>
    <t>Lâmpada de vapor metálico elipsoidal, base E40 de 250 W</t>
  </si>
  <si>
    <t>Lâmpada de vapor metálico tubular, base E40 de 400 W</t>
  </si>
  <si>
    <t>Lampada de vapor metalico tubular base E40 de 1000 W</t>
  </si>
  <si>
    <t>TOTAL</t>
  </si>
  <si>
    <t>LED</t>
  </si>
  <si>
    <t>REATOR</t>
  </si>
  <si>
    <t>Reator eletromagnético de alto fator de potência, para lâmpada vapor metálico 100 W / 220 V</t>
  </si>
  <si>
    <t>Reator eletromagnético de alto fator de potência, para lâmpada vapor metálico 150 W / 220 V</t>
  </si>
  <si>
    <t>Reator eletromagnético de alto fator de potência, para lâmpada vapor metálico 250 W / 220 V</t>
  </si>
  <si>
    <t>Reator eletromagnético de alto fator de potência, para lâmpada vapor metálico 400 W / 220 V</t>
  </si>
  <si>
    <t>Reator eletromagnético de alto fator de potência, para lâmpada vapor de sodio interno 70 W / 220 V</t>
  </si>
  <si>
    <t>Reator eletromagnetico de alto fator de potencia para lampada de 1000 W</t>
  </si>
  <si>
    <t>RELE</t>
  </si>
  <si>
    <t>Relé fotoelétrico 50/60 Hz 110/220 V -1200 VA, completo</t>
  </si>
  <si>
    <t>Relé de tempo eletrônico de 0,6 até 6 seg. - 220V - 50/60 Hz</t>
  </si>
  <si>
    <t>Relé de tempo eletrônico de 3 até 30 seg. - 220V - 50/60Hz</t>
  </si>
  <si>
    <t xml:space="preserve">IGNITOR </t>
  </si>
  <si>
    <t>Ignitor para partida lâmpada vapor metálico alta pressão até 400W</t>
  </si>
  <si>
    <t>BRAÇO COMUM</t>
  </si>
  <si>
    <t>BRAÇO TIPO ORNAMENTAL</t>
  </si>
  <si>
    <t>CRUZETA</t>
  </si>
  <si>
    <t>CINTAS</t>
  </si>
  <si>
    <t>PROTEÇÃO</t>
  </si>
  <si>
    <t>Disjuntor termo magnetico,bipolar 127/220,corrente de 10A até 50A</t>
  </si>
  <si>
    <t>Disjuntor termo magnetico,bipolar 220/380,corrente de 60A até 100A</t>
  </si>
  <si>
    <t>Disjuntor termo magnetico,tripolar220/380,corrente de 60A até 100A</t>
  </si>
  <si>
    <t>CONTATOR</t>
  </si>
  <si>
    <t>Contator de potência 22 A/25 A - 2na+2nf</t>
  </si>
  <si>
    <t>Contator de potência 32 A - 2na+2nf</t>
  </si>
  <si>
    <t>Contator de potência 50 A - 2na+2nf</t>
  </si>
  <si>
    <t>Contator de potência 65 A - 2na+2nf</t>
  </si>
  <si>
    <t>FIAÇÃO</t>
  </si>
  <si>
    <t>mts</t>
  </si>
  <si>
    <t>POSTE</t>
  </si>
  <si>
    <t>Poste telecônico reto em aço SAE 1010/1020 galvanizado a fogo, altura de 10,00 m</t>
  </si>
  <si>
    <t xml:space="preserve">Poste de concreto circular,400 kg h=12,00m </t>
  </si>
  <si>
    <t>H</t>
  </si>
  <si>
    <t>SERVIÇOS</t>
  </si>
  <si>
    <t>Eletricista</t>
  </si>
  <si>
    <t>Ajudante de eletricista</t>
  </si>
  <si>
    <t>concreto não estrutural para envelopamento de tubulações</t>
  </si>
  <si>
    <t>m3</t>
  </si>
  <si>
    <t>Reposicao de grama</t>
  </si>
  <si>
    <t>Escavação manual</t>
  </si>
  <si>
    <t>Reaterro</t>
  </si>
  <si>
    <t>CAIXA DE PASSAGEM</t>
  </si>
  <si>
    <t xml:space="preserve">TOTAL DOS SERVIÇOS </t>
  </si>
  <si>
    <t>%</t>
  </si>
  <si>
    <r>
      <rPr>
        <b/>
        <sz val="9"/>
        <rFont val="Arial"/>
        <family val="2"/>
      </rPr>
      <t>TOTAL DOS SERVIÇOS C/ BDI</t>
    </r>
  </si>
  <si>
    <t>Braçadeira circular em aço carbono galvanizado, diâmetro nominal de 140 até 300 mm</t>
  </si>
  <si>
    <t>Braço em tubo de aço galvanizado de 0,33 x 2,00 m para fixação de uma luminária</t>
  </si>
  <si>
    <t>Braço em tubo de aço galvanizado de 0,33 x 2,50 m para fixação de uma luminária</t>
  </si>
  <si>
    <t>Cruzeta reforçada em aço galvanizado poara fixação de 04 luminarias</t>
  </si>
  <si>
    <t>Cruzeta reforçada em aço galvanizado poara fixação de 02 luminarias</t>
  </si>
  <si>
    <t>Cabo de cobre flexível de 3 x 1,5 mm², isolamento 0,6/1 kV - isolação HEPR 90°C</t>
  </si>
  <si>
    <t>Cabo de cobre flexível de 3 x 2,5 mm², isolamento 0,6/1 kV - isolação HEPR 90°C</t>
  </si>
  <si>
    <t>Cabo de cobre flexível de 3 x 10 mm², isolamento 0,6/1 kV - isolação HEPR 90°C</t>
  </si>
  <si>
    <t>Cabo de cobre flexível de 3 x 4 mm², isolamento 500 V - isolação PP 70°C</t>
  </si>
  <si>
    <t>Cabo de cobre flexível de 16 mm², isolamento 0,6/1kV - isolação HEPR 90°C</t>
  </si>
  <si>
    <r>
      <t xml:space="preserve">OBRA / SERVIÇOS: </t>
    </r>
    <r>
      <rPr>
        <sz val="10"/>
        <rFont val="Arial"/>
        <family val="2"/>
      </rPr>
      <t>MANUT. DE ILUMINAÇÃO PÚBLICA  -  CORRETIVA E PREVENTIVA</t>
    </r>
  </si>
  <si>
    <t>ENTRADA DE ENERGIA ELÉTRICA, AÉREA, BIFÁSICA cabos 16mm- caixa com lente</t>
  </si>
  <si>
    <t>Lâmpada de vapor de sódio elipsoidal ou tubular, base E40, de 70 W</t>
  </si>
  <si>
    <t>Eletroduto corrugado em polietileno de alta densidade, DN= 75 mm, com acessórios</t>
  </si>
  <si>
    <t xml:space="preserve">ELETRODUTO  </t>
  </si>
  <si>
    <t>Guindauto hidráulico, capacidade máxima de carga 6500 kg, momento máximo d chp e carga 5,8 tm, alcance máximo horizontal 7,60 m, inclusive caminhão toco pbt 9.700 kg, potência de 160 CV - chp diurno. af_08/2015</t>
  </si>
  <si>
    <t>Substituição de luminarias de mercurio/vapor de sodio por luminarias vapor metalico, para iluminação publica (não inclui o fornecimento)</t>
  </si>
  <si>
    <t>Caixa enterrada elétrica retangular, em alvenaria com tijolos cerâmicos maciços, fundo com brita, dimensões internas: 0,4x0,4x0,4 m. af_12/2020</t>
  </si>
  <si>
    <t>SEXTANTE</t>
  </si>
  <si>
    <t xml:space="preserve">Sextante tubular em aço gavanizado para fixação de 4 luminarias </t>
  </si>
  <si>
    <t xml:space="preserve">Sextante tubular em aço gavanizado para fixação de 3 luminarias </t>
  </si>
  <si>
    <t>BDI</t>
  </si>
  <si>
    <t xml:space="preserve">Poste de concreto circular,200 kg h=7,00m </t>
  </si>
  <si>
    <t>SERVIÇOS COMPLEMENTARES</t>
  </si>
  <si>
    <t>m2</t>
  </si>
  <si>
    <t xml:space="preserve">Refletor retangular bivolt LED 10 W - Temperatura de Cor 5.700 K ( CW Branco Frio Fator de Potência 0,95 Eficiência Luminosa 135LM/W Proteção Sal Spray 1000 horas Grade de Proteção IP66 Garantia 5 anos Vida Útil  50000 horas Ópticas, distribuição aberta assimétrica (AWB) Material , corpo drive box em alumínio, cobertura da óptica em policarbonato anti UV  </t>
  </si>
  <si>
    <t xml:space="preserve">Refletor retangular bivolt LED 30 W - Temperatura de Cor 5.700 K ( CW Branco Frio Fator de Potência 0,95 Eficiência Luminosa 135 LM/W Proteção Sal Spray 1000 horas Grade de Proteção IP66 Garantia 5 anos Vida Útil  50000 horas Ópticas, distribuição aberta assimétrica (AWB) Material , corpo drive box em alumínio, cobertura da óptica em policarbonato anti UV  </t>
  </si>
  <si>
    <t xml:space="preserve">Refletor retangular bivolt LED 50 W - Temperatura de Cor 5.700 K ( CW Branco Frio Fator de Potência 0,95 Eficiência Luminosa 135 LM/W Proteção Sal Spray 1000 horas Grade de Proteção IP66 Garantia 5 anos Vida Útil  50000 horas Ópticas, distribuição aberta assimétrica (AWB) Material , corpo drive box em alumínio, cobertura da óptica em policarbonato anti UV  </t>
  </si>
  <si>
    <t xml:space="preserve">Refletor retangular bivolt LED 100W - Temperatura de Cor 5.700 K ( CW Branco Frio Fator de Potência 0,95 Eficiência Luminosa 135LM/W Proteção Sal Spray 1000 horas Grade de Proteção IP66 Garantia 5 anos Vida Útil  50000 horas Ópticas, distribuição aberta assimétrica (AWB) Material , corpo drive box em alumínio, cobertura da óptica em policarbonato anti UV  </t>
  </si>
  <si>
    <t xml:space="preserve">Refletor retangular bivolt LED 150W - Temperatura de Cor 5.700 K ( CW Branco Frio Fator de Potência 0,95 Eficiência Luminosa 135LM/W Proteção Sal Spray 1000 horas Grade de Proteção IP66 Garantia 5 anos Vida Útil  50000 horas Ópticas, distribuição aberta assimétrica (AWB) Material , corpo drive box em alumínio, cobertura da óptica em policarbonato anti UV  </t>
  </si>
  <si>
    <t>Luminária 55W - Temperatura de cor 4000/5000k Lente Policarbonato Distribuição Luminosa DML/DWL Proteção Salt Spray 1000hs Certificado inmetro VL-BR 201862 Grau de Proteção IP66
Garantia 5 anos Fator de Potência &gt; 0,95 Alumínio Injetado. De 51 a 67 W - fluxo Luminoso 8.800 Lumens Mínimo</t>
  </si>
  <si>
    <t>Luminária 100W - Temperatura de cor 4000/5000k Lente Policarbonato Distribuição Luminosa DML/DWL Proteção Salt Spray 1000hs Certificado inmetro VL-BR 201862 Grau de Proteção IP66 Garantia 5 anos Fator de Potência &gt; 0,95 Alumínio Injetado. De 98 a 137 W - fluxo Luminoso 16.000 Lumens Mínimo</t>
  </si>
  <si>
    <t>Luminária 150W - Temperatura de cor 4000/5000k Lente Policarbonato Distribuição Luminosa DML/DWL Proteção Salt Spray 1000hs Certificado inmetro VL-BR 201862 Grau de Proteção IP66 Garantia 5 anos Fator de Potência &gt; 0,95 Alumínio Injetado. De 138 a 180 W - fluxo Luminoso 24.000 Lumens Mínimo</t>
  </si>
  <si>
    <t>Luminária 185W (pétalas e trevos) - Temperatura de cor 4000/5000k Lente Policarbonato Distribuição Luminosa DML/DWL Proteção Salt Spray 1000hs Certificado inmetro VL-BR 201862 Grau de Proteção IP66 Garantia 5 anos Fator de Potência &gt; 0,95 Alumínio Injetado. De 181 a 239 W - fluxo Luminoso 28.800 Lumens Mínimo</t>
  </si>
  <si>
    <t>Braço em tubo de aço galvanizado de 0,48 x 3,00 m para fixação de uma luminária</t>
  </si>
  <si>
    <t>Braço em tubo de aço galvanizado de 0,33 x 2.4m para fixação de uma luminária</t>
  </si>
  <si>
    <t>____________________________________</t>
  </si>
  <si>
    <t>Nelson Simões</t>
  </si>
  <si>
    <t>Diretor do Departamento de Gestão Energética</t>
  </si>
  <si>
    <t xml:space="preserve">COMPOSIÇÃO DO BDI PARA ILUMINAÇÃO PÚBLICA, REDES DE DISTRIBUIÇÃO DE ENERGIA ELÉTRICA </t>
  </si>
  <si>
    <t>OBRA :</t>
  </si>
  <si>
    <t xml:space="preserve">LOCAL : </t>
  </si>
  <si>
    <t>Data:</t>
  </si>
  <si>
    <t>item Componente</t>
  </si>
  <si>
    <t>Mínimo</t>
  </si>
  <si>
    <t>Máximo</t>
  </si>
  <si>
    <t>Adotado</t>
  </si>
  <si>
    <t>S - Seguro e Garantia</t>
  </si>
  <si>
    <t>R- Risco</t>
  </si>
  <si>
    <t>DF - Despesas Financeiras</t>
  </si>
  <si>
    <t>AC - Administração Central</t>
  </si>
  <si>
    <t>L - Lucro</t>
  </si>
  <si>
    <t>T - Tributos (PIS 0,65%)+ COFINS (3,00%)+ ISS (3,00%)</t>
  </si>
  <si>
    <t>Fonte de pesquisa: TCU TC 036.076/2011-2</t>
  </si>
  <si>
    <t xml:space="preserve">NOTA: O BDI é obtido através da aplicação dos indices adotados na fórmula acima. </t>
  </si>
  <si>
    <t>BDI =</t>
  </si>
  <si>
    <t xml:space="preserve"> </t>
  </si>
  <si>
    <t xml:space="preserve">MUNICIPIO DE BERTIOGA </t>
  </si>
  <si>
    <t>MANUT. DE ILUMINAÇÃO PÚBLICA  -  CORRETIVA E PREVENTIVA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</si>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</sst>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.00_ ;[Red]\-#,##0.00\ "/>
    <numFmt numFmtId="167" formatCode="_-&quot;R$&quot;\ * #,##0.00_-;\-&quot;R$&quot;\ * #,##0.00_-;_-&quot;R$&quot;\ 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Times New Roman"/>
      <family val="1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Arial Narrow"/>
      <family val="2"/>
    </font>
    <font>
      <i/>
      <sz val="12"/>
      <color theme="1"/>
      <name val="Times New Roman"/>
      <family val="1"/>
    </font>
    <font>
      <b/>
      <sz val="11"/>
      <color rgb="FF00000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99">
    <xf numFmtId="0" fontId="0" fillId="0" borderId="0" xfId="0"/>
    <xf numFmtId="0" fontId="3" fillId="0" borderId="0" xfId="2" applyFont="1" applyBorder="1" applyAlignment="1">
      <alignment vertical="top"/>
    </xf>
    <xf numFmtId="0" fontId="4" fillId="0" borderId="0" xfId="2" applyFont="1" applyBorder="1" applyAlignment="1">
      <alignment vertical="top"/>
    </xf>
    <xf numFmtId="0" fontId="2" fillId="0" borderId="0" xfId="2" applyFont="1" applyBorder="1" applyAlignment="1">
      <alignment vertical="top"/>
    </xf>
    <xf numFmtId="0" fontId="7" fillId="0" borderId="2" xfId="2" applyFont="1" applyBorder="1" applyAlignment="1">
      <alignment horizontal="center" vertical="center"/>
    </xf>
    <xf numFmtId="0" fontId="3" fillId="0" borderId="2" xfId="2" applyFont="1" applyBorder="1" applyAlignment="1">
      <alignment horizontal="left" vertical="center" wrapText="1"/>
    </xf>
    <xf numFmtId="164" fontId="8" fillId="2" borderId="2" xfId="1" applyNumberFormat="1" applyFont="1" applyFill="1" applyBorder="1" applyAlignment="1">
      <alignment horizontal="center" vertical="center"/>
    </xf>
    <xf numFmtId="43" fontId="7" fillId="0" borderId="2" xfId="3" applyFont="1" applyBorder="1" applyAlignment="1">
      <alignment vertical="center"/>
    </xf>
    <xf numFmtId="43" fontId="7" fillId="0" borderId="2" xfId="3" applyFont="1" applyBorder="1" applyAlignment="1">
      <alignment horizontal="left" vertical="center"/>
    </xf>
    <xf numFmtId="0" fontId="7" fillId="0" borderId="2" xfId="2" applyFont="1" applyBorder="1" applyAlignment="1">
      <alignment horizontal="left" vertical="center" wrapText="1"/>
    </xf>
    <xf numFmtId="43" fontId="7" fillId="2" borderId="2" xfId="3" applyFont="1" applyFill="1" applyBorder="1" applyAlignment="1">
      <alignment vertical="center"/>
    </xf>
    <xf numFmtId="0" fontId="7" fillId="2" borderId="2" xfId="2" applyFont="1" applyFill="1" applyBorder="1" applyAlignment="1">
      <alignment horizontal="center" vertical="center"/>
    </xf>
    <xf numFmtId="1" fontId="8" fillId="2" borderId="2" xfId="2" applyNumberFormat="1" applyFont="1" applyFill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164" fontId="3" fillId="2" borderId="2" xfId="1" applyNumberFormat="1" applyFont="1" applyFill="1" applyBorder="1" applyAlignment="1">
      <alignment horizontal="center" vertical="center"/>
    </xf>
    <xf numFmtId="43" fontId="7" fillId="2" borderId="2" xfId="3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1" fontId="3" fillId="2" borderId="2" xfId="2" applyNumberFormat="1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right" vertical="center" indent="1"/>
    </xf>
    <xf numFmtId="43" fontId="7" fillId="2" borderId="2" xfId="3" applyFont="1" applyFill="1" applyBorder="1" applyAlignment="1">
      <alignment horizontal="left" vertical="center"/>
    </xf>
    <xf numFmtId="1" fontId="8" fillId="0" borderId="2" xfId="2" applyNumberFormat="1" applyFont="1" applyBorder="1" applyAlignment="1">
      <alignment horizontal="center" vertical="center"/>
    </xf>
    <xf numFmtId="0" fontId="7" fillId="2" borderId="2" xfId="2" applyFont="1" applyFill="1" applyBorder="1" applyAlignment="1">
      <alignment horizontal="left" vertical="center" wrapText="1"/>
    </xf>
    <xf numFmtId="2" fontId="8" fillId="0" borderId="2" xfId="2" applyNumberFormat="1" applyFont="1" applyBorder="1" applyAlignment="1">
      <alignment horizontal="center" vertical="center"/>
    </xf>
    <xf numFmtId="0" fontId="3" fillId="2" borderId="2" xfId="2" applyFont="1" applyFill="1" applyBorder="1" applyAlignment="1">
      <alignment horizontal="left" vertical="center" wrapText="1"/>
    </xf>
    <xf numFmtId="0" fontId="8" fillId="0" borderId="2" xfId="2" applyFont="1" applyBorder="1" applyAlignment="1">
      <alignment horizontal="left" vertical="center" wrapText="1"/>
    </xf>
    <xf numFmtId="43" fontId="8" fillId="0" borderId="2" xfId="3" applyFont="1" applyBorder="1" applyAlignment="1">
      <alignment horizontal="left" vertical="center"/>
    </xf>
    <xf numFmtId="0" fontId="7" fillId="0" borderId="3" xfId="2" applyFont="1" applyBorder="1" applyAlignment="1">
      <alignment horizontal="right" vertical="center" wrapText="1"/>
    </xf>
    <xf numFmtId="0" fontId="7" fillId="0" borderId="3" xfId="2" applyFont="1" applyBorder="1" applyAlignment="1">
      <alignment horizontal="center" vertical="center"/>
    </xf>
    <xf numFmtId="165" fontId="7" fillId="0" borderId="3" xfId="2" applyNumberFormat="1" applyFont="1" applyBorder="1" applyAlignment="1">
      <alignment horizontal="center" vertical="center"/>
    </xf>
    <xf numFmtId="43" fontId="7" fillId="0" borderId="3" xfId="3" applyFont="1" applyBorder="1" applyAlignment="1">
      <alignment horizontal="left" vertical="center"/>
    </xf>
    <xf numFmtId="43" fontId="8" fillId="2" borderId="3" xfId="3" applyFont="1" applyFill="1" applyBorder="1" applyAlignment="1">
      <alignment horizontal="left" vertical="center"/>
    </xf>
    <xf numFmtId="0" fontId="2" fillId="0" borderId="0" xfId="2"/>
    <xf numFmtId="2" fontId="2" fillId="0" borderId="0" xfId="2" applyNumberFormat="1"/>
    <xf numFmtId="0" fontId="7" fillId="0" borderId="0" xfId="2" applyFont="1" applyBorder="1" applyAlignment="1">
      <alignment horizontal="center" vertical="center"/>
    </xf>
    <xf numFmtId="0" fontId="9" fillId="0" borderId="0" xfId="2" applyFont="1"/>
    <xf numFmtId="0" fontId="2" fillId="2" borderId="0" xfId="2" applyFill="1"/>
    <xf numFmtId="0" fontId="10" fillId="0" borderId="0" xfId="2" applyFont="1" applyAlignment="1">
      <alignment horizontal="center" vertical="center"/>
    </xf>
    <xf numFmtId="2" fontId="0" fillId="0" borderId="0" xfId="0" applyNumberFormat="1"/>
    <xf numFmtId="1" fontId="8" fillId="2" borderId="2" xfId="1" applyNumberFormat="1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/>
    </xf>
    <xf numFmtId="1" fontId="8" fillId="0" borderId="2" xfId="2" applyNumberFormat="1" applyFont="1" applyFill="1" applyBorder="1" applyAlignment="1">
      <alignment horizontal="center" vertical="center"/>
    </xf>
    <xf numFmtId="43" fontId="7" fillId="0" borderId="2" xfId="3" applyFont="1" applyFill="1" applyBorder="1" applyAlignment="1">
      <alignment horizontal="left" vertical="center"/>
    </xf>
    <xf numFmtId="43" fontId="7" fillId="0" borderId="2" xfId="3" applyFont="1" applyFill="1" applyBorder="1" applyAlignment="1">
      <alignment horizontal="center" vertical="center"/>
    </xf>
    <xf numFmtId="0" fontId="6" fillId="3" borderId="5" xfId="2" applyFont="1" applyFill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/>
    </xf>
    <xf numFmtId="2" fontId="5" fillId="3" borderId="1" xfId="2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4" fontId="15" fillId="0" borderId="0" xfId="0" applyNumberFormat="1" applyFont="1" applyFill="1" applyBorder="1" applyAlignment="1">
      <alignment horizontal="right" vertical="center" wrapText="1"/>
    </xf>
    <xf numFmtId="4" fontId="15" fillId="0" borderId="0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right" vertical="center" wrapText="1"/>
    </xf>
    <xf numFmtId="0" fontId="15" fillId="0" borderId="0" xfId="0" applyFont="1" applyFill="1" applyBorder="1" applyAlignment="1">
      <alignment horizontal="right" vertical="center"/>
    </xf>
    <xf numFmtId="14" fontId="15" fillId="0" borderId="0" xfId="0" applyNumberFormat="1" applyFont="1" applyFill="1" applyBorder="1" applyAlignment="1">
      <alignment vertical="center"/>
    </xf>
    <xf numFmtId="166" fontId="15" fillId="0" borderId="0" xfId="0" applyNumberFormat="1" applyFont="1" applyFill="1" applyBorder="1" applyAlignment="1">
      <alignment vertical="center"/>
    </xf>
    <xf numFmtId="0" fontId="18" fillId="0" borderId="7" xfId="0" applyFont="1" applyFill="1" applyBorder="1" applyAlignment="1">
      <alignment horizontal="center" vertical="center"/>
    </xf>
    <xf numFmtId="166" fontId="18" fillId="0" borderId="7" xfId="0" applyNumberFormat="1" applyFont="1" applyFill="1" applyBorder="1" applyAlignment="1">
      <alignment horizontal="center" vertical="center"/>
    </xf>
    <xf numFmtId="10" fontId="15" fillId="0" borderId="7" xfId="5" applyNumberFormat="1" applyFont="1" applyFill="1" applyBorder="1" applyAlignment="1">
      <alignment horizontal="center" vertical="center"/>
    </xf>
    <xf numFmtId="10" fontId="15" fillId="0" borderId="0" xfId="5" applyNumberFormat="1" applyFont="1" applyFill="1" applyBorder="1" applyAlignment="1">
      <alignment horizontal="center" vertical="center"/>
    </xf>
    <xf numFmtId="10" fontId="15" fillId="4" borderId="0" xfId="5" applyNumberFormat="1" applyFont="1" applyFill="1" applyBorder="1" applyAlignment="1">
      <alignment horizontal="left" vertical="center"/>
    </xf>
    <xf numFmtId="10" fontId="15" fillId="0" borderId="0" xfId="5" applyNumberFormat="1" applyFont="1" applyFill="1" applyBorder="1" applyAlignment="1">
      <alignment horizontal="left" vertical="center"/>
    </xf>
    <xf numFmtId="4" fontId="15" fillId="0" borderId="0" xfId="0" applyNumberFormat="1" applyFont="1" applyFill="1" applyBorder="1" applyAlignment="1">
      <alignment vertical="center"/>
    </xf>
    <xf numFmtId="39" fontId="19" fillId="0" borderId="0" xfId="0" applyNumberFormat="1" applyFont="1"/>
    <xf numFmtId="0" fontId="20" fillId="0" borderId="0" xfId="0" applyFont="1"/>
    <xf numFmtId="0" fontId="21" fillId="0" borderId="0" xfId="0" applyFont="1" applyAlignment="1">
      <alignment horizontal="center" vertical="center"/>
    </xf>
    <xf numFmtId="39" fontId="14" fillId="0" borderId="0" xfId="0" applyNumberFormat="1" applyFont="1"/>
    <xf numFmtId="0" fontId="2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2" applyFont="1" applyBorder="1" applyAlignment="1">
      <alignment horizontal="right" vertical="center" wrapText="1"/>
    </xf>
    <xf numFmtId="165" fontId="7" fillId="0" borderId="0" xfId="2" applyNumberFormat="1" applyFont="1" applyBorder="1" applyAlignment="1">
      <alignment horizontal="center" vertical="center"/>
    </xf>
    <xf numFmtId="43" fontId="7" fillId="0" borderId="0" xfId="3" applyFont="1" applyBorder="1" applyAlignment="1">
      <alignment horizontal="left" vertical="center"/>
    </xf>
    <xf numFmtId="43" fontId="8" fillId="2" borderId="0" xfId="3" applyFont="1" applyFill="1" applyBorder="1" applyAlignment="1">
      <alignment horizontal="left" vertical="center"/>
    </xf>
    <xf numFmtId="0" fontId="2" fillId="0" borderId="0" xfId="2" applyAlignment="1">
      <alignment horizontal="center"/>
    </xf>
    <xf numFmtId="0" fontId="2" fillId="0" borderId="0" xfId="2" applyBorder="1" applyAlignment="1">
      <alignment horizontal="center" vertical="top"/>
    </xf>
    <xf numFmtId="0" fontId="2" fillId="0" borderId="0" xfId="2" applyFont="1" applyAlignment="1">
      <alignment horizontal="center"/>
    </xf>
    <xf numFmtId="0" fontId="3" fillId="0" borderId="0" xfId="2" applyFont="1" applyBorder="1" applyAlignment="1">
      <alignment horizontal="left" vertical="top"/>
    </xf>
    <xf numFmtId="14" fontId="2" fillId="0" borderId="0" xfId="2" applyNumberFormat="1" applyAlignment="1">
      <alignment horizontal="center"/>
    </xf>
    <xf numFmtId="0" fontId="15" fillId="0" borderId="8" xfId="0" applyFon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 wrapText="1"/>
    </xf>
    <xf numFmtId="2" fontId="6" fillId="3" borderId="5" xfId="2" applyNumberFormat="1" applyFont="1" applyFill="1" applyBorder="1" applyAlignment="1">
      <alignment horizontal="center" vertical="center"/>
    </xf>
    <xf numFmtId="0" fontId="6" fillId="3" borderId="5" xfId="2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4" xfId="0" applyBorder="1"/>
    <xf numFmtId="0" fontId="4" fillId="0" borderId="2" xfId="2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2" xfId="2" applyFont="1" applyBorder="1" applyAlignment="1">
      <alignment horizontal="right" vertical="center" wrapText="1"/>
    </xf>
  </cellXfs>
  <cellStyles count="9">
    <cellStyle name="Moeda 2" xfId="8"/>
    <cellStyle name="Normal" xfId="0" builtinId="0"/>
    <cellStyle name="Normal 3" xfId="2"/>
    <cellStyle name="Normal 4" xfId="4"/>
    <cellStyle name="Normal 4 2" xfId="6"/>
    <cellStyle name="Porcentagem" xfId="5" builtinId="5"/>
    <cellStyle name="Porcentagem 2" xfId="7"/>
    <cellStyle name="Vírgula" xfId="1" builtinId="3"/>
    <cellStyle name="Vírgula 2" xfId="3"/>
  </cellStyles>
  <dxfs count="9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D9D9D9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22</xdr:row>
      <xdr:rowOff>38100</xdr:rowOff>
    </xdr:from>
    <xdr:ext cx="2695574" cy="457200"/>
    <xdr:sp macro="" textlink="">
      <xdr:nvSpPr>
        <xdr:cNvPr id="2" name="CaixaDeTexto 1"/>
        <xdr:cNvSpPr txBox="1"/>
      </xdr:nvSpPr>
      <xdr:spPr>
        <a:xfrm>
          <a:off x="19050" y="4800600"/>
          <a:ext cx="2695574" cy="457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pt-BR" sz="1100"/>
            <a:t>BDI = </a:t>
          </a:r>
          <a:r>
            <a:rPr lang="pt-BR" sz="1100" baseline="0"/>
            <a:t>    </a:t>
          </a:r>
          <a:r>
            <a:rPr lang="pt-BR" sz="1100" u="sng"/>
            <a:t>(1 + AC</a:t>
          </a:r>
          <a:r>
            <a:rPr lang="pt-BR" sz="1100" u="sng" baseline="0"/>
            <a:t> + S + R) * (1+ DF) * (1+ L)</a:t>
          </a:r>
          <a:r>
            <a:rPr lang="pt-BR" sz="1100" u="none" baseline="0"/>
            <a:t> - 1</a:t>
          </a:r>
          <a:endParaRPr lang="pt-BR" sz="1100" u="sng" baseline="0"/>
        </a:p>
        <a:p>
          <a:r>
            <a:rPr lang="pt-BR" sz="1100" u="none" baseline="0"/>
            <a:t>                                      (1-T)</a:t>
          </a:r>
        </a:p>
        <a:p>
          <a:endParaRPr lang="pt-BR" sz="1100" u="none" baseline="0"/>
        </a:p>
        <a:p>
          <a:endParaRPr lang="pt-BR" sz="1100" u="none" baseline="0"/>
        </a:p>
        <a:p>
          <a:endParaRPr lang="pt-BR" sz="1100" u="none" baseline="0"/>
        </a:p>
        <a:p>
          <a:endParaRPr lang="pt-BR" sz="1100" u="none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4"/>
  <sheetViews>
    <sheetView tabSelected="1" view="pageBreakPreview" zoomScale="115" zoomScaleNormal="100" zoomScaleSheetLayoutView="115" workbookViewId="0">
      <selection activeCell="E93" sqref="E93"/>
    </sheetView>
  </sheetViews>
  <sheetFormatPr defaultRowHeight="15" x14ac:dyDescent="0.25"/>
  <cols>
    <col min="1" max="1" width="76" customWidth="1"/>
    <col min="2" max="2" width="6.7109375" customWidth="1"/>
    <col min="3" max="3" width="8.7109375" style="37" customWidth="1"/>
    <col min="4" max="4" width="9.140625" customWidth="1"/>
    <col min="5" max="5" width="13.42578125" customWidth="1"/>
    <col min="7" max="10" width="0" hidden="1" customWidth="1"/>
  </cols>
  <sheetData>
    <row r="1" spans="1:10" ht="48.75" customHeight="1" x14ac:dyDescent="0.25">
      <c r="A1" s="77"/>
      <c r="B1" s="77"/>
      <c r="C1" s="77"/>
      <c r="D1" s="77"/>
      <c r="E1" s="77"/>
    </row>
    <row r="2" spans="1:10" ht="21" customHeight="1" x14ac:dyDescent="0.25">
      <c r="A2" s="77"/>
      <c r="B2" s="77"/>
      <c r="C2" s="77"/>
      <c r="D2" s="77"/>
      <c r="E2" s="77"/>
    </row>
    <row r="3" spans="1:10" ht="28.5" customHeight="1" x14ac:dyDescent="0.25">
      <c r="A3" s="77"/>
      <c r="B3" s="77"/>
      <c r="C3" s="77"/>
      <c r="D3" s="77"/>
      <c r="E3" s="77"/>
    </row>
    <row r="4" spans="1:10" x14ac:dyDescent="0.25">
      <c r="A4" s="1" t="s">
        <v>0</v>
      </c>
      <c r="B4" s="81" t="s">
        <v>121</v>
      </c>
      <c r="C4" s="77"/>
      <c r="D4" s="77"/>
      <c r="E4" s="77"/>
    </row>
    <row r="5" spans="1:10" s="77" customFormat="1" ht="15" customHeight="1" x14ac:dyDescent="0.2"/>
    <row r="6" spans="1:10" x14ac:dyDescent="0.25">
      <c r="A6" s="2" t="s">
        <v>1</v>
      </c>
      <c r="B6" s="77"/>
      <c r="C6" s="77"/>
      <c r="D6" s="77"/>
      <c r="E6" s="77"/>
    </row>
    <row r="7" spans="1:10" s="78" customFormat="1" ht="15" customHeight="1" x14ac:dyDescent="0.25"/>
    <row r="8" spans="1:10" x14ac:dyDescent="0.25">
      <c r="A8" s="80" t="s">
        <v>72</v>
      </c>
      <c r="B8" s="80"/>
      <c r="C8" s="80"/>
      <c r="D8" s="80"/>
      <c r="E8" s="80"/>
    </row>
    <row r="9" spans="1:10" s="78" customFormat="1" ht="15" customHeight="1" x14ac:dyDescent="0.25"/>
    <row r="10" spans="1:10" x14ac:dyDescent="0.25">
      <c r="A10" s="3" t="s">
        <v>2</v>
      </c>
      <c r="B10" s="79"/>
      <c r="C10" s="79"/>
      <c r="D10" s="79"/>
      <c r="E10" s="79"/>
    </row>
    <row r="11" spans="1:10" s="77" customFormat="1" ht="14.25" customHeight="1" thickBot="1" x14ac:dyDescent="0.25"/>
    <row r="12" spans="1:10" ht="37.5" customHeight="1" thickBot="1" x14ac:dyDescent="0.3">
      <c r="A12" s="45" t="s">
        <v>3</v>
      </c>
      <c r="B12" s="46" t="s">
        <v>4</v>
      </c>
      <c r="C12" s="47" t="s">
        <v>5</v>
      </c>
      <c r="D12" s="44" t="s">
        <v>6</v>
      </c>
      <c r="E12" s="44" t="s">
        <v>7</v>
      </c>
    </row>
    <row r="13" spans="1:10" ht="21" customHeight="1" x14ac:dyDescent="0.25">
      <c r="A13" s="91" t="s">
        <v>8</v>
      </c>
      <c r="B13" s="43"/>
      <c r="C13" s="92"/>
      <c r="D13" s="93"/>
      <c r="E13" s="93"/>
    </row>
    <row r="14" spans="1:10" x14ac:dyDescent="0.25">
      <c r="A14" s="5" t="s">
        <v>9</v>
      </c>
      <c r="B14" s="4"/>
      <c r="C14" s="6"/>
      <c r="D14" s="7"/>
      <c r="E14" s="8"/>
    </row>
    <row r="15" spans="1:10" x14ac:dyDescent="0.25">
      <c r="A15" s="9" t="s">
        <v>74</v>
      </c>
      <c r="B15" s="4" t="s">
        <v>10</v>
      </c>
      <c r="C15" s="38">
        <v>1000</v>
      </c>
      <c r="D15" s="10"/>
      <c r="E15" s="8">
        <f t="shared" ref="E15:E58" si="0">SUM(C15*D15)</f>
        <v>0</v>
      </c>
      <c r="G15">
        <v>51.66</v>
      </c>
      <c r="H15">
        <v>62.053699999999999</v>
      </c>
      <c r="I15">
        <v>47.12</v>
      </c>
      <c r="J15">
        <v>67.177400000000006</v>
      </c>
    </row>
    <row r="16" spans="1:10" x14ac:dyDescent="0.25">
      <c r="A16" s="9" t="s">
        <v>11</v>
      </c>
      <c r="B16" s="4" t="s">
        <v>10</v>
      </c>
      <c r="C16" s="12">
        <v>1800</v>
      </c>
      <c r="D16" s="10"/>
      <c r="E16" s="8">
        <f t="shared" si="0"/>
        <v>0</v>
      </c>
      <c r="G16">
        <v>63.44</v>
      </c>
      <c r="H16">
        <v>72.1798</v>
      </c>
      <c r="I16">
        <v>59.66</v>
      </c>
      <c r="J16">
        <v>78.139600000000002</v>
      </c>
    </row>
    <row r="17" spans="1:10" x14ac:dyDescent="0.25">
      <c r="A17" s="9" t="s">
        <v>12</v>
      </c>
      <c r="B17" s="4" t="s">
        <v>10</v>
      </c>
      <c r="C17" s="12">
        <v>600</v>
      </c>
      <c r="D17" s="10"/>
      <c r="E17" s="41">
        <f t="shared" si="0"/>
        <v>0</v>
      </c>
    </row>
    <row r="18" spans="1:10" x14ac:dyDescent="0.25">
      <c r="A18" s="9" t="s">
        <v>13</v>
      </c>
      <c r="B18" s="4" t="s">
        <v>10</v>
      </c>
      <c r="C18" s="12">
        <v>1500</v>
      </c>
      <c r="D18" s="10"/>
      <c r="E18" s="41">
        <f t="shared" si="0"/>
        <v>0</v>
      </c>
    </row>
    <row r="19" spans="1:10" x14ac:dyDescent="0.25">
      <c r="A19" s="9" t="s">
        <v>14</v>
      </c>
      <c r="B19" s="4" t="s">
        <v>10</v>
      </c>
      <c r="C19" s="12">
        <v>200</v>
      </c>
      <c r="D19" s="10"/>
      <c r="E19" s="41">
        <f t="shared" si="0"/>
        <v>0</v>
      </c>
    </row>
    <row r="20" spans="1:10" x14ac:dyDescent="0.25">
      <c r="A20" s="9" t="s">
        <v>15</v>
      </c>
      <c r="B20" s="4" t="s">
        <v>10</v>
      </c>
      <c r="C20" s="12">
        <v>150</v>
      </c>
      <c r="D20" s="10"/>
      <c r="E20" s="8">
        <f t="shared" si="0"/>
        <v>0</v>
      </c>
      <c r="G20">
        <v>502.77</v>
      </c>
      <c r="H20">
        <v>959.89800000000002</v>
      </c>
      <c r="I20">
        <v>496.55</v>
      </c>
      <c r="J20">
        <v>1039.1600000000001</v>
      </c>
    </row>
    <row r="21" spans="1:10" x14ac:dyDescent="0.25">
      <c r="A21" s="9"/>
      <c r="B21" s="13" t="s">
        <v>16</v>
      </c>
      <c r="C21" s="14">
        <f>SUM(C15:C20)</f>
        <v>5250</v>
      </c>
      <c r="D21" s="10"/>
      <c r="E21" s="8"/>
    </row>
    <row r="22" spans="1:10" x14ac:dyDescent="0.25">
      <c r="A22" s="5" t="s">
        <v>17</v>
      </c>
      <c r="B22" s="4"/>
      <c r="C22" s="6"/>
      <c r="D22" s="10"/>
      <c r="E22" s="8"/>
    </row>
    <row r="23" spans="1:10" ht="53.25" customHeight="1" x14ac:dyDescent="0.25">
      <c r="A23" s="9" t="s">
        <v>92</v>
      </c>
      <c r="B23" s="4" t="s">
        <v>10</v>
      </c>
      <c r="C23" s="12">
        <v>100</v>
      </c>
      <c r="D23" s="10"/>
      <c r="E23" s="41">
        <f t="shared" si="0"/>
        <v>0</v>
      </c>
    </row>
    <row r="24" spans="1:10" ht="53.25" customHeight="1" x14ac:dyDescent="0.25">
      <c r="A24" s="9" t="s">
        <v>93</v>
      </c>
      <c r="B24" s="4" t="s">
        <v>10</v>
      </c>
      <c r="C24" s="12">
        <v>100</v>
      </c>
      <c r="D24" s="10"/>
      <c r="E24" s="41">
        <f t="shared" si="0"/>
        <v>0</v>
      </c>
    </row>
    <row r="25" spans="1:10" ht="48" x14ac:dyDescent="0.25">
      <c r="A25" s="9" t="s">
        <v>94</v>
      </c>
      <c r="B25" s="4" t="s">
        <v>10</v>
      </c>
      <c r="C25" s="12">
        <v>100</v>
      </c>
      <c r="D25" s="10"/>
      <c r="E25" s="41">
        <f t="shared" si="0"/>
        <v>0</v>
      </c>
    </row>
    <row r="26" spans="1:10" ht="51" customHeight="1" x14ac:dyDescent="0.25">
      <c r="A26" s="9" t="s">
        <v>95</v>
      </c>
      <c r="B26" s="4" t="s">
        <v>10</v>
      </c>
      <c r="C26" s="12">
        <v>100</v>
      </c>
      <c r="D26" s="10"/>
      <c r="E26" s="41">
        <f t="shared" si="0"/>
        <v>0</v>
      </c>
    </row>
    <row r="27" spans="1:10" ht="52.5" customHeight="1" x14ac:dyDescent="0.25">
      <c r="A27" s="9" t="s">
        <v>87</v>
      </c>
      <c r="B27" s="4" t="s">
        <v>10</v>
      </c>
      <c r="C27" s="12">
        <v>100</v>
      </c>
      <c r="D27" s="10"/>
      <c r="E27" s="8">
        <f t="shared" si="0"/>
        <v>0</v>
      </c>
      <c r="G27" s="72">
        <v>92.52</v>
      </c>
      <c r="H27" s="72">
        <v>331.03300000000002</v>
      </c>
      <c r="I27" s="72">
        <v>89.45</v>
      </c>
      <c r="J27" s="72">
        <v>358.36599999999999</v>
      </c>
    </row>
    <row r="28" spans="1:10" ht="60" x14ac:dyDescent="0.25">
      <c r="A28" s="9" t="s">
        <v>88</v>
      </c>
      <c r="B28" s="4" t="s">
        <v>10</v>
      </c>
      <c r="C28" s="12">
        <v>100</v>
      </c>
      <c r="D28" s="10"/>
      <c r="E28" s="8">
        <f t="shared" si="0"/>
        <v>0</v>
      </c>
      <c r="G28" s="72">
        <v>199.14</v>
      </c>
      <c r="H28" s="72">
        <v>475.67599999999999</v>
      </c>
      <c r="I28" s="72">
        <v>177.42</v>
      </c>
      <c r="J28" s="72">
        <v>514.952</v>
      </c>
    </row>
    <row r="29" spans="1:10" ht="60" x14ac:dyDescent="0.25">
      <c r="A29" s="9" t="s">
        <v>89</v>
      </c>
      <c r="B29" s="4" t="s">
        <v>10</v>
      </c>
      <c r="C29" s="12">
        <v>100</v>
      </c>
      <c r="D29" s="10"/>
      <c r="E29" s="8">
        <f t="shared" si="0"/>
        <v>0</v>
      </c>
      <c r="G29" s="72">
        <v>313.20999999999998</v>
      </c>
      <c r="H29" s="72">
        <v>882.92200000000003</v>
      </c>
      <c r="I29" s="72">
        <v>299.95999999999998</v>
      </c>
      <c r="J29" s="72">
        <v>955.82399999999996</v>
      </c>
    </row>
    <row r="30" spans="1:10" ht="60" x14ac:dyDescent="0.25">
      <c r="A30" s="9" t="s">
        <v>90</v>
      </c>
      <c r="B30" s="4" t="s">
        <v>10</v>
      </c>
      <c r="C30" s="12">
        <v>100</v>
      </c>
      <c r="D30" s="10"/>
      <c r="E30" s="8">
        <f t="shared" si="0"/>
        <v>0</v>
      </c>
      <c r="G30" s="72">
        <v>445.65</v>
      </c>
      <c r="H30" s="72">
        <v>1468.34</v>
      </c>
      <c r="I30" s="72">
        <v>433.22</v>
      </c>
      <c r="J30" s="72">
        <v>1589.58</v>
      </c>
    </row>
    <row r="31" spans="1:10" ht="60" x14ac:dyDescent="0.25">
      <c r="A31" s="9" t="s">
        <v>91</v>
      </c>
      <c r="B31" s="4" t="s">
        <v>10</v>
      </c>
      <c r="C31" s="12">
        <v>150</v>
      </c>
      <c r="D31" s="10"/>
      <c r="E31" s="8">
        <f t="shared" si="0"/>
        <v>0</v>
      </c>
      <c r="G31" s="72">
        <v>654.23</v>
      </c>
      <c r="H31" s="72">
        <v>1782.44</v>
      </c>
      <c r="I31" s="72">
        <v>612.11</v>
      </c>
      <c r="J31" s="72">
        <v>1929.62</v>
      </c>
    </row>
    <row r="32" spans="1:10" x14ac:dyDescent="0.25">
      <c r="A32" s="9"/>
      <c r="B32" s="4"/>
      <c r="C32" s="12"/>
      <c r="D32" s="10"/>
      <c r="E32" s="8"/>
      <c r="G32" s="72"/>
      <c r="H32" s="72"/>
      <c r="J32" s="72"/>
    </row>
    <row r="33" spans="1:10" x14ac:dyDescent="0.25">
      <c r="A33" s="5" t="s">
        <v>18</v>
      </c>
      <c r="B33" s="4"/>
      <c r="C33" s="12"/>
      <c r="D33" s="15"/>
      <c r="E33" s="8"/>
      <c r="G33" s="72"/>
      <c r="H33" s="72"/>
      <c r="J33" s="72"/>
    </row>
    <row r="34" spans="1:10" ht="15.75" customHeight="1" x14ac:dyDescent="0.25">
      <c r="A34" s="9" t="s">
        <v>19</v>
      </c>
      <c r="B34" s="4" t="s">
        <v>10</v>
      </c>
      <c r="C34" s="12">
        <v>1000</v>
      </c>
      <c r="D34" s="15"/>
      <c r="E34" s="41">
        <f t="shared" si="0"/>
        <v>0</v>
      </c>
      <c r="G34" s="72"/>
      <c r="H34" s="72"/>
      <c r="J34" s="72"/>
    </row>
    <row r="35" spans="1:10" ht="15" customHeight="1" x14ac:dyDescent="0.25">
      <c r="A35" s="9" t="s">
        <v>20</v>
      </c>
      <c r="B35" s="4" t="s">
        <v>10</v>
      </c>
      <c r="C35" s="12">
        <v>500</v>
      </c>
      <c r="D35" s="15"/>
      <c r="E35" s="41">
        <f t="shared" si="0"/>
        <v>0</v>
      </c>
      <c r="G35" s="72"/>
      <c r="H35" s="72"/>
      <c r="J35" s="72"/>
    </row>
    <row r="36" spans="1:10" ht="13.5" customHeight="1" x14ac:dyDescent="0.25">
      <c r="A36" s="9" t="s">
        <v>21</v>
      </c>
      <c r="B36" s="4" t="s">
        <v>10</v>
      </c>
      <c r="C36" s="12">
        <v>1000</v>
      </c>
      <c r="D36" s="15"/>
      <c r="E36" s="41">
        <f t="shared" si="0"/>
        <v>0</v>
      </c>
      <c r="G36" s="72"/>
      <c r="H36" s="72"/>
      <c r="J36" s="72"/>
    </row>
    <row r="37" spans="1:10" ht="15" customHeight="1" x14ac:dyDescent="0.25">
      <c r="A37" s="9" t="s">
        <v>22</v>
      </c>
      <c r="B37" s="4" t="s">
        <v>10</v>
      </c>
      <c r="C37" s="12">
        <v>50</v>
      </c>
      <c r="D37" s="15"/>
      <c r="E37" s="41">
        <f t="shared" si="0"/>
        <v>0</v>
      </c>
      <c r="G37" s="72"/>
      <c r="H37" s="72"/>
      <c r="J37" s="72"/>
    </row>
    <row r="38" spans="1:10" ht="27" customHeight="1" x14ac:dyDescent="0.25">
      <c r="A38" s="9" t="s">
        <v>23</v>
      </c>
      <c r="B38" s="4" t="s">
        <v>10</v>
      </c>
      <c r="C38" s="12">
        <v>600</v>
      </c>
      <c r="D38" s="10"/>
      <c r="E38" s="41">
        <f t="shared" si="0"/>
        <v>0</v>
      </c>
      <c r="G38" s="72"/>
      <c r="H38" s="72"/>
      <c r="J38" s="72"/>
    </row>
    <row r="39" spans="1:10" x14ac:dyDescent="0.25">
      <c r="A39" s="21" t="s">
        <v>24</v>
      </c>
      <c r="B39" s="11" t="s">
        <v>10</v>
      </c>
      <c r="C39" s="12">
        <v>150</v>
      </c>
      <c r="D39" s="10"/>
      <c r="E39" s="41">
        <f t="shared" si="0"/>
        <v>0</v>
      </c>
      <c r="G39" s="72"/>
      <c r="H39" s="72"/>
      <c r="J39" s="72"/>
    </row>
    <row r="40" spans="1:10" hidden="1" x14ac:dyDescent="0.25">
      <c r="A40" s="21"/>
      <c r="B40" s="11"/>
      <c r="C40" s="12"/>
      <c r="D40" s="10"/>
      <c r="E40" s="41"/>
      <c r="G40" s="72"/>
      <c r="H40" s="72"/>
      <c r="J40" s="72"/>
    </row>
    <row r="41" spans="1:10" hidden="1" x14ac:dyDescent="0.25">
      <c r="A41" s="9"/>
      <c r="B41" s="13" t="s">
        <v>16</v>
      </c>
      <c r="C41" s="17">
        <f>SUM(C34:C39)</f>
        <v>3300</v>
      </c>
      <c r="D41" s="10"/>
      <c r="E41" s="41"/>
      <c r="G41" s="72"/>
      <c r="H41" s="72"/>
      <c r="J41" s="72"/>
    </row>
    <row r="42" spans="1:10" x14ac:dyDescent="0.25">
      <c r="A42" s="9"/>
      <c r="B42" s="4"/>
      <c r="C42" s="18"/>
      <c r="D42" s="10"/>
      <c r="E42" s="41"/>
      <c r="G42" s="72"/>
      <c r="H42" s="72"/>
      <c r="J42" s="72"/>
    </row>
    <row r="43" spans="1:10" x14ac:dyDescent="0.25">
      <c r="A43" s="5" t="s">
        <v>25</v>
      </c>
      <c r="B43" s="4"/>
      <c r="C43" s="18"/>
      <c r="D43" s="19"/>
      <c r="E43" s="41"/>
      <c r="G43" s="72"/>
      <c r="H43" s="72"/>
      <c r="J43" s="72"/>
    </row>
    <row r="44" spans="1:10" x14ac:dyDescent="0.25">
      <c r="A44" s="9" t="s">
        <v>26</v>
      </c>
      <c r="B44" s="4" t="s">
        <v>10</v>
      </c>
      <c r="C44" s="12">
        <v>2400</v>
      </c>
      <c r="D44" s="15"/>
      <c r="E44" s="41">
        <f t="shared" si="0"/>
        <v>0</v>
      </c>
      <c r="G44" s="72"/>
      <c r="H44" s="72"/>
      <c r="J44" s="72"/>
    </row>
    <row r="45" spans="1:10" x14ac:dyDescent="0.25">
      <c r="A45" s="9" t="s">
        <v>27</v>
      </c>
      <c r="B45" s="4" t="s">
        <v>10</v>
      </c>
      <c r="C45" s="12">
        <v>10</v>
      </c>
      <c r="D45" s="15"/>
      <c r="E45" s="41">
        <f t="shared" si="0"/>
        <v>0</v>
      </c>
      <c r="G45" s="72"/>
      <c r="H45" s="72"/>
      <c r="J45" s="72"/>
    </row>
    <row r="46" spans="1:10" x14ac:dyDescent="0.25">
      <c r="A46" s="9" t="s">
        <v>28</v>
      </c>
      <c r="B46" s="4" t="s">
        <v>10</v>
      </c>
      <c r="C46" s="12">
        <v>10</v>
      </c>
      <c r="D46" s="15"/>
      <c r="E46" s="41">
        <f t="shared" si="0"/>
        <v>0</v>
      </c>
      <c r="G46" s="72"/>
      <c r="H46" s="72"/>
      <c r="J46" s="72"/>
    </row>
    <row r="47" spans="1:10" x14ac:dyDescent="0.25">
      <c r="A47" s="9"/>
      <c r="B47" s="4"/>
      <c r="C47" s="12"/>
      <c r="D47" s="19"/>
      <c r="E47" s="41"/>
      <c r="G47" s="72"/>
      <c r="H47" s="72"/>
      <c r="J47" s="72"/>
    </row>
    <row r="48" spans="1:10" x14ac:dyDescent="0.25">
      <c r="A48" s="5" t="s">
        <v>29</v>
      </c>
      <c r="B48" s="4"/>
      <c r="C48" s="12"/>
      <c r="D48" s="19"/>
      <c r="E48" s="41"/>
      <c r="G48" s="72"/>
      <c r="H48" s="72"/>
      <c r="J48" s="72"/>
    </row>
    <row r="49" spans="1:10" x14ac:dyDescent="0.25">
      <c r="A49" s="9" t="s">
        <v>30</v>
      </c>
      <c r="B49" s="4" t="s">
        <v>10</v>
      </c>
      <c r="C49" s="12">
        <v>150</v>
      </c>
      <c r="D49" s="15"/>
      <c r="E49" s="41">
        <f t="shared" si="0"/>
        <v>0</v>
      </c>
      <c r="G49" s="72"/>
      <c r="H49" s="72"/>
      <c r="J49" s="72"/>
    </row>
    <row r="50" spans="1:10" x14ac:dyDescent="0.25">
      <c r="A50" s="9"/>
      <c r="B50" s="4"/>
      <c r="C50" s="12"/>
      <c r="D50" s="19"/>
      <c r="E50" s="41"/>
      <c r="G50" s="72"/>
      <c r="H50" s="72"/>
      <c r="J50" s="72"/>
    </row>
    <row r="51" spans="1:10" x14ac:dyDescent="0.25">
      <c r="A51" s="5" t="s">
        <v>31</v>
      </c>
      <c r="B51" s="4"/>
      <c r="C51" s="20"/>
      <c r="D51" s="15"/>
      <c r="E51" s="8"/>
      <c r="G51" s="72"/>
      <c r="H51" s="72"/>
      <c r="J51" s="72"/>
    </row>
    <row r="52" spans="1:10" x14ac:dyDescent="0.25">
      <c r="A52" s="21" t="s">
        <v>97</v>
      </c>
      <c r="B52" s="4" t="s">
        <v>10</v>
      </c>
      <c r="C52" s="12">
        <v>100</v>
      </c>
      <c r="D52" s="10"/>
      <c r="E52" s="8">
        <f t="shared" si="0"/>
        <v>0</v>
      </c>
      <c r="G52" s="72">
        <v>301.11</v>
      </c>
      <c r="H52" s="72">
        <v>449.952</v>
      </c>
      <c r="I52">
        <v>286.66000000000003</v>
      </c>
      <c r="J52" s="72">
        <v>487.10399999999998</v>
      </c>
    </row>
    <row r="53" spans="1:10" x14ac:dyDescent="0.25">
      <c r="A53" s="21" t="s">
        <v>96</v>
      </c>
      <c r="B53" s="4" t="s">
        <v>10</v>
      </c>
      <c r="C53" s="12">
        <v>100</v>
      </c>
      <c r="D53" s="10"/>
      <c r="E53" s="8">
        <f t="shared" si="0"/>
        <v>0</v>
      </c>
      <c r="G53" s="72">
        <v>399.87</v>
      </c>
      <c r="H53" s="72">
        <v>609.30999999999995</v>
      </c>
      <c r="I53">
        <v>382.58</v>
      </c>
      <c r="J53" s="72">
        <v>659.62</v>
      </c>
    </row>
    <row r="54" spans="1:10" x14ac:dyDescent="0.25">
      <c r="A54" s="9"/>
      <c r="B54" s="4"/>
      <c r="C54" s="20"/>
      <c r="D54" s="19"/>
      <c r="E54" s="8"/>
      <c r="G54" s="72"/>
      <c r="H54" s="72"/>
      <c r="J54" s="72"/>
    </row>
    <row r="55" spans="1:10" x14ac:dyDescent="0.25">
      <c r="A55" s="5" t="s">
        <v>32</v>
      </c>
      <c r="B55" s="4"/>
      <c r="C55" s="20"/>
      <c r="D55" s="15"/>
      <c r="E55" s="8"/>
      <c r="G55" s="72"/>
      <c r="H55" s="72"/>
      <c r="J55" s="72"/>
    </row>
    <row r="56" spans="1:10" x14ac:dyDescent="0.25">
      <c r="A56" s="21" t="s">
        <v>63</v>
      </c>
      <c r="B56" s="4" t="s">
        <v>10</v>
      </c>
      <c r="C56" s="20">
        <v>50</v>
      </c>
      <c r="D56" s="10"/>
      <c r="E56" s="8">
        <f t="shared" si="0"/>
        <v>0</v>
      </c>
      <c r="G56" s="72">
        <v>212.22</v>
      </c>
      <c r="H56" s="72">
        <v>1031.1400000000001</v>
      </c>
      <c r="I56">
        <v>199.25</v>
      </c>
      <c r="J56" s="72">
        <v>1116.28</v>
      </c>
    </row>
    <row r="57" spans="1:10" x14ac:dyDescent="0.25">
      <c r="A57" s="21" t="s">
        <v>64</v>
      </c>
      <c r="B57" s="4" t="s">
        <v>10</v>
      </c>
      <c r="C57" s="20">
        <v>50</v>
      </c>
      <c r="D57" s="10"/>
      <c r="E57" s="8">
        <f t="shared" si="0"/>
        <v>0</v>
      </c>
      <c r="G57" s="72">
        <v>309.56</v>
      </c>
      <c r="H57" s="72">
        <v>1237.3699999999999</v>
      </c>
      <c r="I57">
        <v>299.33</v>
      </c>
      <c r="J57" s="72">
        <v>1339.54</v>
      </c>
    </row>
    <row r="58" spans="1:10" x14ac:dyDescent="0.25">
      <c r="A58" s="21" t="s">
        <v>96</v>
      </c>
      <c r="B58" s="4" t="s">
        <v>10</v>
      </c>
      <c r="C58" s="20">
        <v>50</v>
      </c>
      <c r="D58" s="10"/>
      <c r="E58" s="8">
        <f t="shared" si="0"/>
        <v>0</v>
      </c>
      <c r="G58" s="72">
        <v>402.55</v>
      </c>
      <c r="H58" s="72">
        <v>1481.09</v>
      </c>
      <c r="I58">
        <v>386.75</v>
      </c>
      <c r="J58" s="72">
        <v>1603.38</v>
      </c>
    </row>
    <row r="59" spans="1:10" x14ac:dyDescent="0.25">
      <c r="A59" s="9"/>
      <c r="B59" s="4"/>
      <c r="C59" s="22"/>
      <c r="D59" s="19"/>
      <c r="E59" s="8"/>
      <c r="G59" s="72"/>
      <c r="H59" s="72"/>
      <c r="J59" s="72"/>
    </row>
    <row r="60" spans="1:10" x14ac:dyDescent="0.25">
      <c r="A60" s="9"/>
      <c r="B60" s="4"/>
      <c r="C60" s="20"/>
      <c r="D60" s="42"/>
      <c r="E60" s="41"/>
      <c r="G60" s="72"/>
      <c r="H60" s="72"/>
      <c r="J60" s="72"/>
    </row>
    <row r="61" spans="1:10" x14ac:dyDescent="0.25">
      <c r="A61" s="23" t="s">
        <v>33</v>
      </c>
      <c r="B61" s="4"/>
      <c r="C61" s="20"/>
      <c r="D61" s="42"/>
      <c r="E61" s="41">
        <f t="shared" ref="E61:E97" si="1">SUM(C61*D61)</f>
        <v>0</v>
      </c>
      <c r="G61" s="72"/>
      <c r="H61" s="72"/>
      <c r="J61" s="72"/>
    </row>
    <row r="62" spans="1:10" x14ac:dyDescent="0.25">
      <c r="A62" s="21" t="s">
        <v>65</v>
      </c>
      <c r="B62" s="4" t="s">
        <v>10</v>
      </c>
      <c r="C62" s="20">
        <v>10</v>
      </c>
      <c r="D62" s="19"/>
      <c r="E62" s="41">
        <f t="shared" si="1"/>
        <v>0</v>
      </c>
      <c r="G62" s="72"/>
      <c r="H62" s="72"/>
      <c r="J62" s="72"/>
    </row>
    <row r="63" spans="1:10" x14ac:dyDescent="0.25">
      <c r="A63" s="21" t="s">
        <v>66</v>
      </c>
      <c r="B63" s="4" t="s">
        <v>10</v>
      </c>
      <c r="C63" s="20">
        <v>10</v>
      </c>
      <c r="D63" s="15"/>
      <c r="E63" s="41">
        <f t="shared" si="1"/>
        <v>0</v>
      </c>
      <c r="G63" s="72"/>
      <c r="H63" s="72"/>
      <c r="J63" s="72"/>
    </row>
    <row r="64" spans="1:10" x14ac:dyDescent="0.25">
      <c r="A64" s="21"/>
      <c r="B64" s="4"/>
      <c r="C64" s="20"/>
      <c r="D64" s="15"/>
      <c r="E64" s="41"/>
      <c r="G64" s="72"/>
      <c r="H64" s="72"/>
      <c r="J64" s="72"/>
    </row>
    <row r="65" spans="1:10" x14ac:dyDescent="0.25">
      <c r="A65" s="23" t="s">
        <v>80</v>
      </c>
      <c r="B65" s="4"/>
      <c r="C65" s="20"/>
      <c r="D65" s="15"/>
      <c r="E65" s="41"/>
      <c r="G65" s="72"/>
      <c r="H65" s="72"/>
      <c r="J65" s="72"/>
    </row>
    <row r="66" spans="1:10" x14ac:dyDescent="0.25">
      <c r="A66" s="21" t="s">
        <v>81</v>
      </c>
      <c r="B66" s="4" t="s">
        <v>10</v>
      </c>
      <c r="C66" s="20">
        <v>5</v>
      </c>
      <c r="D66" s="10"/>
      <c r="E66" s="41">
        <f t="shared" ref="E66:E67" si="2">SUM(C66*D66)</f>
        <v>0</v>
      </c>
      <c r="G66" s="72">
        <v>3456.11</v>
      </c>
      <c r="H66" s="72">
        <v>1706.07</v>
      </c>
      <c r="I66">
        <v>3300.21</v>
      </c>
      <c r="J66" s="72">
        <v>1846.94</v>
      </c>
    </row>
    <row r="67" spans="1:10" x14ac:dyDescent="0.25">
      <c r="A67" s="21" t="s">
        <v>82</v>
      </c>
      <c r="B67" s="4" t="s">
        <v>10</v>
      </c>
      <c r="C67" s="20">
        <v>5</v>
      </c>
      <c r="D67" s="10"/>
      <c r="E67" s="41">
        <f t="shared" si="2"/>
        <v>0</v>
      </c>
      <c r="G67" s="72">
        <v>2987.25</v>
      </c>
      <c r="H67" s="72">
        <v>1574.83</v>
      </c>
      <c r="I67">
        <v>2900.85</v>
      </c>
      <c r="J67" s="72">
        <v>1704.86</v>
      </c>
    </row>
    <row r="68" spans="1:10" x14ac:dyDescent="0.25">
      <c r="A68" s="21"/>
      <c r="B68" s="4"/>
      <c r="C68" s="20"/>
      <c r="D68" s="15"/>
      <c r="E68" s="41"/>
      <c r="G68" s="72"/>
      <c r="H68" s="72"/>
      <c r="J68" s="72"/>
    </row>
    <row r="69" spans="1:10" x14ac:dyDescent="0.25">
      <c r="A69" s="5" t="s">
        <v>34</v>
      </c>
      <c r="B69" s="4"/>
      <c r="C69" s="20"/>
      <c r="D69" s="19"/>
      <c r="E69" s="41"/>
      <c r="G69" s="72"/>
      <c r="H69" s="72"/>
      <c r="J69" s="72"/>
    </row>
    <row r="70" spans="1:10" x14ac:dyDescent="0.25">
      <c r="A70" s="94" t="s">
        <v>62</v>
      </c>
      <c r="B70" s="39" t="s">
        <v>10</v>
      </c>
      <c r="C70" s="40">
        <v>400</v>
      </c>
      <c r="D70" s="15"/>
      <c r="E70" s="41">
        <f t="shared" si="1"/>
        <v>0</v>
      </c>
      <c r="G70" s="72"/>
      <c r="H70" s="72"/>
      <c r="J70" s="72"/>
    </row>
    <row r="71" spans="1:10" x14ac:dyDescent="0.25">
      <c r="A71" s="9"/>
      <c r="B71" s="4"/>
      <c r="C71" s="20"/>
      <c r="D71" s="19"/>
      <c r="E71" s="41"/>
      <c r="G71" s="72"/>
      <c r="H71" s="72"/>
      <c r="J71" s="72"/>
    </row>
    <row r="72" spans="1:10" x14ac:dyDescent="0.25">
      <c r="A72" s="5" t="s">
        <v>35</v>
      </c>
      <c r="B72" s="4"/>
      <c r="C72" s="20"/>
      <c r="D72" s="41"/>
      <c r="E72" s="41"/>
      <c r="G72" s="72"/>
      <c r="H72" s="72"/>
      <c r="J72" s="72"/>
    </row>
    <row r="73" spans="1:10" x14ac:dyDescent="0.25">
      <c r="A73" s="9" t="s">
        <v>36</v>
      </c>
      <c r="B73" s="4" t="s">
        <v>10</v>
      </c>
      <c r="C73" s="12">
        <v>30</v>
      </c>
      <c r="D73" s="15"/>
      <c r="E73" s="41">
        <f t="shared" si="1"/>
        <v>0</v>
      </c>
      <c r="G73" s="72"/>
      <c r="H73" s="72"/>
      <c r="J73" s="72"/>
    </row>
    <row r="74" spans="1:10" x14ac:dyDescent="0.25">
      <c r="A74" s="9" t="s">
        <v>37</v>
      </c>
      <c r="B74" s="4" t="s">
        <v>10</v>
      </c>
      <c r="C74" s="20">
        <v>30</v>
      </c>
      <c r="D74" s="15"/>
      <c r="E74" s="41">
        <f t="shared" si="1"/>
        <v>0</v>
      </c>
      <c r="G74" s="72"/>
      <c r="H74" s="72"/>
      <c r="J74" s="72"/>
    </row>
    <row r="75" spans="1:10" x14ac:dyDescent="0.25">
      <c r="A75" s="9" t="s">
        <v>38</v>
      </c>
      <c r="B75" s="4" t="s">
        <v>10</v>
      </c>
      <c r="C75" s="20">
        <v>30</v>
      </c>
      <c r="D75" s="15"/>
      <c r="E75" s="41">
        <f t="shared" si="1"/>
        <v>0</v>
      </c>
      <c r="G75" s="72"/>
      <c r="H75" s="72"/>
      <c r="J75" s="72"/>
    </row>
    <row r="76" spans="1:10" x14ac:dyDescent="0.25">
      <c r="A76" s="9"/>
      <c r="B76" s="4"/>
      <c r="C76" s="20"/>
      <c r="D76" s="15"/>
      <c r="E76" s="41"/>
      <c r="G76" s="72"/>
      <c r="H76" s="72"/>
      <c r="J76" s="72"/>
    </row>
    <row r="77" spans="1:10" x14ac:dyDescent="0.25">
      <c r="A77" s="5" t="s">
        <v>39</v>
      </c>
      <c r="B77" s="4"/>
      <c r="C77" s="20"/>
      <c r="D77" s="19"/>
      <c r="E77" s="41"/>
      <c r="G77" s="72"/>
      <c r="H77" s="72"/>
      <c r="J77" s="72"/>
    </row>
    <row r="78" spans="1:10" x14ac:dyDescent="0.25">
      <c r="A78" s="9" t="s">
        <v>40</v>
      </c>
      <c r="B78" s="4" t="s">
        <v>10</v>
      </c>
      <c r="C78" s="12">
        <v>3</v>
      </c>
      <c r="D78" s="15"/>
      <c r="E78" s="41">
        <f t="shared" si="1"/>
        <v>0</v>
      </c>
      <c r="G78" s="72"/>
      <c r="H78" s="72"/>
      <c r="J78" s="72"/>
    </row>
    <row r="79" spans="1:10" x14ac:dyDescent="0.25">
      <c r="A79" s="9" t="s">
        <v>41</v>
      </c>
      <c r="B79" s="4" t="s">
        <v>10</v>
      </c>
      <c r="C79" s="12">
        <v>50</v>
      </c>
      <c r="D79" s="15"/>
      <c r="E79" s="41">
        <f t="shared" si="1"/>
        <v>0</v>
      </c>
      <c r="G79" s="72"/>
      <c r="H79" s="72"/>
      <c r="J79" s="72"/>
    </row>
    <row r="80" spans="1:10" x14ac:dyDescent="0.25">
      <c r="A80" s="9" t="s">
        <v>42</v>
      </c>
      <c r="B80" s="4" t="s">
        <v>10</v>
      </c>
      <c r="C80" s="12">
        <v>100</v>
      </c>
      <c r="D80" s="15"/>
      <c r="E80" s="41">
        <f t="shared" si="1"/>
        <v>0</v>
      </c>
      <c r="G80" s="72"/>
      <c r="H80" s="72"/>
      <c r="J80" s="72"/>
    </row>
    <row r="81" spans="1:10" x14ac:dyDescent="0.25">
      <c r="A81" s="9" t="s">
        <v>43</v>
      </c>
      <c r="B81" s="4" t="s">
        <v>10</v>
      </c>
      <c r="C81" s="12">
        <v>100</v>
      </c>
      <c r="D81" s="19"/>
      <c r="E81" s="41">
        <f t="shared" si="1"/>
        <v>0</v>
      </c>
      <c r="G81" s="72"/>
      <c r="H81" s="72"/>
      <c r="J81" s="72"/>
    </row>
    <row r="82" spans="1:10" x14ac:dyDescent="0.25">
      <c r="A82" s="9"/>
      <c r="B82" s="4"/>
      <c r="C82" s="12"/>
      <c r="D82" s="19"/>
      <c r="E82" s="41"/>
      <c r="G82" s="72"/>
      <c r="H82" s="72"/>
      <c r="J82" s="72"/>
    </row>
    <row r="83" spans="1:10" x14ac:dyDescent="0.25">
      <c r="A83" s="5" t="s">
        <v>44</v>
      </c>
      <c r="B83" s="4"/>
      <c r="C83" s="12"/>
      <c r="D83" s="19"/>
      <c r="E83" s="41"/>
      <c r="G83" s="72"/>
      <c r="H83" s="72"/>
      <c r="J83" s="72"/>
    </row>
    <row r="84" spans="1:10" x14ac:dyDescent="0.25">
      <c r="A84" s="95" t="s">
        <v>67</v>
      </c>
      <c r="B84" s="4" t="s">
        <v>45</v>
      </c>
      <c r="C84" s="12">
        <v>500</v>
      </c>
      <c r="D84" s="19"/>
      <c r="E84" s="41">
        <f t="shared" si="1"/>
        <v>0</v>
      </c>
      <c r="G84" s="72"/>
      <c r="H84" s="72"/>
      <c r="J84" s="72"/>
    </row>
    <row r="85" spans="1:10" x14ac:dyDescent="0.25">
      <c r="A85" s="95" t="s">
        <v>68</v>
      </c>
      <c r="B85" s="4" t="s">
        <v>45</v>
      </c>
      <c r="C85" s="12">
        <v>3000</v>
      </c>
      <c r="D85" s="19"/>
      <c r="E85" s="41">
        <f t="shared" si="1"/>
        <v>0</v>
      </c>
      <c r="G85" s="72"/>
      <c r="H85" s="72"/>
      <c r="J85" s="72"/>
    </row>
    <row r="86" spans="1:10" x14ac:dyDescent="0.25">
      <c r="A86" s="95" t="s">
        <v>70</v>
      </c>
      <c r="B86" s="4" t="s">
        <v>45</v>
      </c>
      <c r="C86" s="12">
        <v>1000</v>
      </c>
      <c r="D86" s="19"/>
      <c r="E86" s="41">
        <f t="shared" si="1"/>
        <v>0</v>
      </c>
      <c r="G86" s="72"/>
      <c r="H86" s="72"/>
      <c r="J86" s="72"/>
    </row>
    <row r="87" spans="1:10" x14ac:dyDescent="0.25">
      <c r="A87" s="95" t="s">
        <v>69</v>
      </c>
      <c r="B87" s="4" t="s">
        <v>45</v>
      </c>
      <c r="C87" s="12">
        <v>1000</v>
      </c>
      <c r="D87" s="19"/>
      <c r="E87" s="41">
        <f t="shared" si="1"/>
        <v>0</v>
      </c>
      <c r="G87" s="72"/>
      <c r="H87" s="72"/>
      <c r="J87" s="72"/>
    </row>
    <row r="88" spans="1:10" x14ac:dyDescent="0.25">
      <c r="A88" s="95" t="s">
        <v>71</v>
      </c>
      <c r="B88" s="4" t="s">
        <v>45</v>
      </c>
      <c r="C88" s="12">
        <v>3000</v>
      </c>
      <c r="D88" s="19"/>
      <c r="E88" s="41">
        <f t="shared" si="1"/>
        <v>0</v>
      </c>
      <c r="G88" s="72"/>
      <c r="H88" s="72"/>
      <c r="J88" s="72"/>
    </row>
    <row r="89" spans="1:10" x14ac:dyDescent="0.25">
      <c r="A89" s="9"/>
      <c r="B89" s="4"/>
      <c r="C89" s="12"/>
      <c r="D89" s="41"/>
      <c r="E89" s="41">
        <f t="shared" si="1"/>
        <v>0</v>
      </c>
      <c r="G89" s="72"/>
      <c r="H89" s="72"/>
      <c r="J89" s="72"/>
    </row>
    <row r="90" spans="1:10" x14ac:dyDescent="0.25">
      <c r="A90" s="5" t="s">
        <v>76</v>
      </c>
      <c r="B90" s="4"/>
      <c r="C90" s="12"/>
      <c r="D90" s="41"/>
      <c r="E90" s="41">
        <f t="shared" si="1"/>
        <v>0</v>
      </c>
      <c r="G90" s="72"/>
      <c r="H90" s="72"/>
      <c r="J90" s="72"/>
    </row>
    <row r="91" spans="1:10" x14ac:dyDescent="0.25">
      <c r="A91" s="94" t="s">
        <v>75</v>
      </c>
      <c r="B91" s="4" t="s">
        <v>45</v>
      </c>
      <c r="C91" s="12">
        <v>2000</v>
      </c>
      <c r="D91" s="19"/>
      <c r="E91" s="41">
        <f t="shared" si="1"/>
        <v>0</v>
      </c>
      <c r="G91" s="72"/>
      <c r="H91" s="72"/>
      <c r="J91" s="72"/>
    </row>
    <row r="92" spans="1:10" x14ac:dyDescent="0.25">
      <c r="A92" s="24"/>
      <c r="B92" s="4"/>
      <c r="C92" s="12"/>
      <c r="D92" s="41"/>
      <c r="E92" s="41"/>
      <c r="G92" s="72"/>
      <c r="H92" s="72"/>
      <c r="J92" s="72"/>
    </row>
    <row r="93" spans="1:10" x14ac:dyDescent="0.25">
      <c r="A93" s="5" t="s">
        <v>46</v>
      </c>
      <c r="B93" s="4"/>
      <c r="C93" s="12"/>
      <c r="D93" s="41"/>
      <c r="E93" s="41"/>
      <c r="G93" s="72"/>
      <c r="H93" s="72"/>
      <c r="J93" s="72"/>
    </row>
    <row r="94" spans="1:10" x14ac:dyDescent="0.25">
      <c r="A94" s="9" t="s">
        <v>47</v>
      </c>
      <c r="B94" s="4" t="s">
        <v>10</v>
      </c>
      <c r="C94" s="12">
        <v>10</v>
      </c>
      <c r="D94" s="19"/>
      <c r="E94" s="41">
        <f t="shared" si="1"/>
        <v>0</v>
      </c>
      <c r="G94" s="72"/>
      <c r="H94" s="72"/>
      <c r="J94" s="72"/>
    </row>
    <row r="95" spans="1:10" x14ac:dyDescent="0.25">
      <c r="A95" s="9" t="s">
        <v>73</v>
      </c>
      <c r="B95" s="4" t="s">
        <v>10</v>
      </c>
      <c r="C95" s="12">
        <v>10</v>
      </c>
      <c r="D95" s="19"/>
      <c r="E95" s="41">
        <f t="shared" si="1"/>
        <v>0</v>
      </c>
      <c r="G95" s="72"/>
      <c r="H95" s="72"/>
      <c r="J95" s="72"/>
    </row>
    <row r="96" spans="1:10" x14ac:dyDescent="0.25">
      <c r="A96" s="9" t="s">
        <v>84</v>
      </c>
      <c r="B96" s="4" t="s">
        <v>10</v>
      </c>
      <c r="C96" s="12">
        <v>10</v>
      </c>
      <c r="D96" s="19"/>
      <c r="E96" s="41">
        <f t="shared" si="1"/>
        <v>0</v>
      </c>
      <c r="G96" s="72"/>
      <c r="H96" s="72"/>
      <c r="J96" s="72"/>
    </row>
    <row r="97" spans="1:10" x14ac:dyDescent="0.25">
      <c r="A97" s="9" t="s">
        <v>48</v>
      </c>
      <c r="B97" s="4" t="s">
        <v>10</v>
      </c>
      <c r="C97" s="12">
        <v>10</v>
      </c>
      <c r="D97" s="19"/>
      <c r="E97" s="41">
        <f t="shared" si="1"/>
        <v>0</v>
      </c>
      <c r="G97" s="72"/>
      <c r="H97" s="72"/>
      <c r="J97" s="72"/>
    </row>
    <row r="98" spans="1:10" x14ac:dyDescent="0.25">
      <c r="A98" s="9"/>
      <c r="B98" s="4"/>
      <c r="C98" s="12"/>
      <c r="D98" s="41"/>
      <c r="E98" s="8"/>
      <c r="G98" s="72"/>
      <c r="H98" s="72"/>
      <c r="J98" s="72"/>
    </row>
    <row r="99" spans="1:10" x14ac:dyDescent="0.25">
      <c r="A99" s="5" t="s">
        <v>50</v>
      </c>
      <c r="B99" s="4"/>
      <c r="C99" s="12"/>
      <c r="D99" s="41"/>
      <c r="E99" s="8"/>
      <c r="G99" s="72"/>
      <c r="H99" s="72"/>
      <c r="J99" s="72"/>
    </row>
    <row r="100" spans="1:10" x14ac:dyDescent="0.25">
      <c r="A100" s="9" t="s">
        <v>51</v>
      </c>
      <c r="B100" s="4" t="s">
        <v>49</v>
      </c>
      <c r="C100" s="12">
        <v>13200</v>
      </c>
      <c r="D100" s="19"/>
      <c r="E100" s="41">
        <f t="shared" ref="E100:E103" si="3">SUM(C100*D100)</f>
        <v>0</v>
      </c>
      <c r="G100" s="72"/>
      <c r="H100" s="72"/>
      <c r="J100" s="72"/>
    </row>
    <row r="101" spans="1:10" x14ac:dyDescent="0.25">
      <c r="A101" s="9" t="s">
        <v>52</v>
      </c>
      <c r="B101" s="4" t="s">
        <v>49</v>
      </c>
      <c r="C101" s="12">
        <v>10560</v>
      </c>
      <c r="D101" s="19"/>
      <c r="E101" s="41">
        <f t="shared" si="3"/>
        <v>0</v>
      </c>
      <c r="G101" s="72"/>
      <c r="H101" s="72"/>
      <c r="J101" s="72"/>
    </row>
    <row r="102" spans="1:10" ht="42.75" customHeight="1" x14ac:dyDescent="0.25">
      <c r="A102" s="9" t="s">
        <v>77</v>
      </c>
      <c r="B102" s="4" t="s">
        <v>49</v>
      </c>
      <c r="C102" s="12">
        <v>9000</v>
      </c>
      <c r="D102" s="19"/>
      <c r="E102" s="41">
        <f t="shared" si="3"/>
        <v>0</v>
      </c>
      <c r="G102" s="72"/>
      <c r="H102" s="72"/>
      <c r="J102" s="72"/>
    </row>
    <row r="103" spans="1:10" ht="24" x14ac:dyDescent="0.25">
      <c r="A103" s="21" t="s">
        <v>78</v>
      </c>
      <c r="B103" s="11" t="s">
        <v>10</v>
      </c>
      <c r="C103" s="12">
        <v>1500</v>
      </c>
      <c r="D103" s="19"/>
      <c r="E103" s="41">
        <f t="shared" si="3"/>
        <v>0</v>
      </c>
      <c r="G103" s="72"/>
      <c r="H103" s="72"/>
      <c r="J103" s="72"/>
    </row>
    <row r="104" spans="1:10" x14ac:dyDescent="0.25">
      <c r="A104" s="9"/>
      <c r="B104" s="4"/>
      <c r="C104" s="12"/>
      <c r="D104" s="41"/>
      <c r="E104" s="41"/>
      <c r="G104" s="72"/>
      <c r="H104" s="72"/>
      <c r="J104" s="72"/>
    </row>
    <row r="105" spans="1:10" x14ac:dyDescent="0.25">
      <c r="A105" s="5" t="s">
        <v>85</v>
      </c>
      <c r="B105" s="4"/>
      <c r="C105" s="12"/>
      <c r="D105" s="41"/>
      <c r="E105" s="41"/>
      <c r="G105" s="72"/>
      <c r="H105" s="72"/>
      <c r="I105" s="72"/>
    </row>
    <row r="106" spans="1:10" x14ac:dyDescent="0.25">
      <c r="A106" s="96" t="s">
        <v>53</v>
      </c>
      <c r="B106" s="4" t="s">
        <v>54</v>
      </c>
      <c r="C106" s="12">
        <v>180</v>
      </c>
      <c r="D106" s="19"/>
      <c r="E106" s="41">
        <f t="shared" ref="E106:E109" si="4">SUM(C106*D106)</f>
        <v>0</v>
      </c>
      <c r="G106" s="72"/>
      <c r="H106" s="72"/>
      <c r="I106" s="72"/>
    </row>
    <row r="107" spans="1:10" x14ac:dyDescent="0.25">
      <c r="A107" s="9" t="s">
        <v>55</v>
      </c>
      <c r="B107" s="4" t="s">
        <v>86</v>
      </c>
      <c r="C107" s="12">
        <v>900</v>
      </c>
      <c r="D107" s="19"/>
      <c r="E107" s="41">
        <f t="shared" si="4"/>
        <v>0</v>
      </c>
      <c r="G107" s="72"/>
      <c r="H107" s="72"/>
      <c r="I107" s="72"/>
    </row>
    <row r="108" spans="1:10" x14ac:dyDescent="0.25">
      <c r="A108" s="9" t="s">
        <v>56</v>
      </c>
      <c r="B108" s="4" t="s">
        <v>54</v>
      </c>
      <c r="C108" s="12">
        <v>180</v>
      </c>
      <c r="D108" s="15"/>
      <c r="E108" s="41">
        <f t="shared" si="4"/>
        <v>0</v>
      </c>
      <c r="G108" s="72"/>
      <c r="H108" s="72"/>
      <c r="I108" s="72"/>
    </row>
    <row r="109" spans="1:10" x14ac:dyDescent="0.25">
      <c r="A109" s="9" t="s">
        <v>57</v>
      </c>
      <c r="B109" s="4" t="s">
        <v>54</v>
      </c>
      <c r="C109" s="12">
        <v>90</v>
      </c>
      <c r="D109" s="19"/>
      <c r="E109" s="41">
        <f t="shared" si="4"/>
        <v>0</v>
      </c>
      <c r="G109" s="72"/>
      <c r="H109" s="72"/>
      <c r="I109" s="72"/>
    </row>
    <row r="110" spans="1:10" x14ac:dyDescent="0.25">
      <c r="A110" s="9"/>
      <c r="B110" s="4"/>
      <c r="C110" s="22"/>
      <c r="D110" s="41"/>
      <c r="E110" s="41"/>
      <c r="G110" s="72"/>
      <c r="H110" s="72"/>
      <c r="I110" s="72"/>
    </row>
    <row r="111" spans="1:10" x14ac:dyDescent="0.25">
      <c r="A111" s="5" t="s">
        <v>58</v>
      </c>
      <c r="B111" s="4"/>
      <c r="C111" s="22"/>
      <c r="D111" s="41"/>
      <c r="E111" s="41"/>
      <c r="G111" s="72"/>
      <c r="H111" s="72"/>
      <c r="I111" s="72"/>
    </row>
    <row r="112" spans="1:10" ht="29.25" customHeight="1" x14ac:dyDescent="0.25">
      <c r="A112" s="97" t="s">
        <v>79</v>
      </c>
      <c r="B112" s="4" t="s">
        <v>10</v>
      </c>
      <c r="C112" s="16">
        <v>40</v>
      </c>
      <c r="D112" s="19"/>
      <c r="E112" s="41">
        <f t="shared" ref="E112" si="5">SUM(C112*D112)</f>
        <v>0</v>
      </c>
      <c r="G112" s="72"/>
      <c r="H112" s="72"/>
      <c r="I112" s="72"/>
    </row>
    <row r="113" spans="1:9" x14ac:dyDescent="0.25">
      <c r="A113" s="9"/>
      <c r="B113" s="4"/>
      <c r="C113" s="22"/>
      <c r="D113" s="8"/>
      <c r="E113" s="8"/>
      <c r="G113" s="72"/>
      <c r="H113" s="72"/>
      <c r="I113" s="72"/>
    </row>
    <row r="114" spans="1:9" x14ac:dyDescent="0.25">
      <c r="A114" s="24" t="s">
        <v>59</v>
      </c>
      <c r="B114" s="4"/>
      <c r="C114" s="22"/>
      <c r="D114" s="8"/>
      <c r="E114" s="25">
        <f>SUM(E14:E112)</f>
        <v>0</v>
      </c>
      <c r="G114" s="72"/>
      <c r="H114" s="72"/>
      <c r="I114" s="72"/>
    </row>
    <row r="115" spans="1:9" x14ac:dyDescent="0.25">
      <c r="A115" s="98" t="s">
        <v>83</v>
      </c>
      <c r="B115" s="4" t="s">
        <v>60</v>
      </c>
      <c r="C115" s="22"/>
      <c r="D115" s="8"/>
      <c r="E115" s="8">
        <f>E114*0.2723</f>
        <v>0</v>
      </c>
    </row>
    <row r="116" spans="1:9" ht="15.75" thickBot="1" x14ac:dyDescent="0.3">
      <c r="A116" s="26" t="s">
        <v>61</v>
      </c>
      <c r="B116" s="27"/>
      <c r="C116" s="28"/>
      <c r="D116" s="29"/>
      <c r="E116" s="30">
        <f>SUM(E114:E115)</f>
        <v>0</v>
      </c>
    </row>
    <row r="117" spans="1:9" x14ac:dyDescent="0.25">
      <c r="A117" s="73"/>
      <c r="B117" s="33"/>
      <c r="C117" s="74"/>
      <c r="D117" s="75"/>
      <c r="E117" s="76"/>
    </row>
    <row r="118" spans="1:9" x14ac:dyDescent="0.25">
      <c r="A118" s="73"/>
      <c r="B118" s="33"/>
      <c r="C118" s="74"/>
      <c r="D118" s="75"/>
      <c r="E118" s="76"/>
    </row>
    <row r="119" spans="1:9" x14ac:dyDescent="0.25">
      <c r="A119" s="73"/>
      <c r="B119" s="33"/>
      <c r="C119" s="74"/>
      <c r="D119" s="75"/>
      <c r="E119" s="76"/>
    </row>
    <row r="120" spans="1:9" x14ac:dyDescent="0.25">
      <c r="A120" s="34"/>
      <c r="B120" s="35"/>
      <c r="C120" s="32"/>
      <c r="D120" s="31"/>
      <c r="E120" s="31"/>
    </row>
    <row r="121" spans="1:9" x14ac:dyDescent="0.25">
      <c r="A121" s="34"/>
      <c r="B121" s="31"/>
      <c r="C121" s="32"/>
      <c r="D121" s="31"/>
      <c r="E121" s="31"/>
    </row>
    <row r="122" spans="1:9" x14ac:dyDescent="0.25">
      <c r="A122" s="36"/>
      <c r="B122" s="31"/>
      <c r="C122" s="32"/>
      <c r="D122" s="31"/>
      <c r="E122" s="31"/>
    </row>
    <row r="123" spans="1:9" x14ac:dyDescent="0.25">
      <c r="A123" s="36"/>
      <c r="B123" s="31"/>
      <c r="C123" s="32"/>
      <c r="D123" s="31"/>
      <c r="E123" s="31"/>
    </row>
    <row r="124" spans="1:9" x14ac:dyDescent="0.25">
      <c r="A124" s="36"/>
    </row>
  </sheetData>
  <mergeCells count="9">
    <mergeCell ref="A1:E3"/>
    <mergeCell ref="B4:E4"/>
    <mergeCell ref="A5:XFD5"/>
    <mergeCell ref="B6:E6"/>
    <mergeCell ref="A11:XFD11"/>
    <mergeCell ref="A7:XFD7"/>
    <mergeCell ref="A9:XFD9"/>
    <mergeCell ref="B10:E10"/>
    <mergeCell ref="A8:E8"/>
  </mergeCells>
  <pageMargins left="0.51181102362204722" right="0.51181102362204722" top="1.62" bottom="0.78740157480314965" header="0.31496062992125984" footer="0.31496062992125984"/>
  <pageSetup paperSize="9" scale="75" orientation="portrait" r:id="rId1"/>
  <headerFooter>
    <oddFooter>&amp;COBRA / SERVIÇOS: MANUT. DE ILUMINAÇÃO PÚBLICA  -  CORRETIVA E PREVENTIVA&amp;RPág. &amp;P</oddFooter>
  </headerFooter>
  <rowBreaks count="2" manualBreakCount="2">
    <brk id="31" max="4" man="1"/>
    <brk id="89" max="4" man="1"/>
  </rowBreaks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7"/>
  <sheetViews>
    <sheetView workbookViewId="0">
      <selection activeCell="S17" sqref="S17"/>
    </sheetView>
  </sheetViews>
  <sheetFormatPr defaultRowHeight="12.75" x14ac:dyDescent="0.25"/>
  <cols>
    <col min="1" max="1" width="6.85546875" style="48" customWidth="1"/>
    <col min="2" max="2" width="35.42578125" style="48" customWidth="1"/>
    <col min="3" max="3" width="12.7109375" style="48" customWidth="1"/>
    <col min="4" max="4" width="13" style="48" customWidth="1"/>
    <col min="5" max="5" width="11.28515625" style="65" customWidth="1"/>
    <col min="6" max="16384" width="9.140625" style="48"/>
  </cols>
  <sheetData>
    <row r="1" spans="1:10" x14ac:dyDescent="0.25">
      <c r="B1" s="49"/>
      <c r="C1" s="49"/>
      <c r="D1" s="50"/>
      <c r="E1" s="51"/>
    </row>
    <row r="2" spans="1:10" ht="15" customHeight="1" x14ac:dyDescent="0.25">
      <c r="C2" s="52"/>
      <c r="D2" s="52"/>
      <c r="E2" s="52"/>
    </row>
    <row r="3" spans="1:10" ht="18" customHeight="1" x14ac:dyDescent="0.25">
      <c r="A3" s="88"/>
      <c r="B3" s="88"/>
      <c r="C3" s="88"/>
      <c r="D3" s="88"/>
      <c r="E3" s="88"/>
    </row>
    <row r="4" spans="1:10" ht="18" customHeight="1" x14ac:dyDescent="0.25">
      <c r="A4" s="89"/>
      <c r="B4" s="89"/>
      <c r="C4" s="89"/>
      <c r="D4" s="89"/>
      <c r="E4" s="89"/>
    </row>
    <row r="5" spans="1:10" ht="18" customHeight="1" x14ac:dyDescent="0.25">
      <c r="A5" s="90"/>
      <c r="B5" s="90"/>
      <c r="C5" s="90"/>
      <c r="D5" s="90"/>
      <c r="E5" s="90"/>
    </row>
    <row r="6" spans="1:10" ht="33.75" customHeight="1" x14ac:dyDescent="0.25">
      <c r="A6" s="88" t="s">
        <v>101</v>
      </c>
      <c r="B6" s="88"/>
      <c r="C6" s="88"/>
      <c r="D6" s="88"/>
      <c r="E6" s="88"/>
    </row>
    <row r="7" spans="1:10" ht="18.75" x14ac:dyDescent="0.25">
      <c r="B7" s="53"/>
      <c r="C7" s="53"/>
      <c r="D7" s="53"/>
      <c r="E7" s="53"/>
    </row>
    <row r="8" spans="1:10" x14ac:dyDescent="0.25">
      <c r="B8" s="49"/>
      <c r="C8" s="49"/>
      <c r="D8" s="50"/>
      <c r="E8" s="51"/>
    </row>
    <row r="9" spans="1:10" x14ac:dyDescent="0.25">
      <c r="A9" s="54" t="s">
        <v>102</v>
      </c>
      <c r="B9" s="87" t="s">
        <v>120</v>
      </c>
      <c r="C9" s="87"/>
      <c r="D9" s="87"/>
      <c r="E9" s="87"/>
    </row>
    <row r="10" spans="1:10" x14ac:dyDescent="0.25">
      <c r="A10" s="54" t="s">
        <v>103</v>
      </c>
      <c r="B10" s="87" t="s">
        <v>119</v>
      </c>
      <c r="C10" s="87"/>
      <c r="D10" s="87"/>
      <c r="E10" s="87"/>
    </row>
    <row r="11" spans="1:10" ht="12.75" customHeight="1" x14ac:dyDescent="0.25">
      <c r="B11" s="55"/>
      <c r="C11" s="54"/>
      <c r="D11" s="54"/>
      <c r="E11" s="54"/>
    </row>
    <row r="12" spans="1:10" x14ac:dyDescent="0.25">
      <c r="D12" s="56" t="s">
        <v>104</v>
      </c>
      <c r="E12" s="57">
        <f ca="1">TODAY()</f>
        <v>44958</v>
      </c>
      <c r="F12" s="58"/>
      <c r="G12" s="58"/>
      <c r="H12" s="58"/>
      <c r="I12" s="58"/>
      <c r="J12" s="58"/>
    </row>
    <row r="13" spans="1:10" x14ac:dyDescent="0.25">
      <c r="E13" s="58"/>
      <c r="F13" s="58"/>
      <c r="G13" s="58"/>
      <c r="H13" s="58"/>
      <c r="I13" s="58"/>
      <c r="J13" s="58"/>
    </row>
    <row r="14" spans="1:10" ht="15" customHeight="1" x14ac:dyDescent="0.25">
      <c r="A14" s="85" t="s">
        <v>105</v>
      </c>
      <c r="B14" s="86"/>
      <c r="C14" s="59" t="s">
        <v>106</v>
      </c>
      <c r="D14" s="59" t="s">
        <v>107</v>
      </c>
      <c r="E14" s="60" t="s">
        <v>108</v>
      </c>
      <c r="F14" s="58"/>
      <c r="G14" s="58"/>
      <c r="H14" s="58"/>
      <c r="I14" s="58"/>
      <c r="J14" s="58"/>
    </row>
    <row r="15" spans="1:10" ht="15" customHeight="1" x14ac:dyDescent="0.25">
      <c r="A15" s="82" t="s">
        <v>109</v>
      </c>
      <c r="B15" s="83"/>
      <c r="C15" s="61">
        <v>2.5000000000000001E-3</v>
      </c>
      <c r="D15" s="61">
        <v>5.5999999999999999E-3</v>
      </c>
      <c r="E15" s="61">
        <v>2.5000000000000001E-3</v>
      </c>
    </row>
    <row r="16" spans="1:10" ht="15" customHeight="1" x14ac:dyDescent="0.25">
      <c r="A16" s="82" t="s">
        <v>110</v>
      </c>
      <c r="B16" s="83"/>
      <c r="C16" s="61">
        <v>0.01</v>
      </c>
      <c r="D16" s="61">
        <v>1.9699999999999999E-2</v>
      </c>
      <c r="E16" s="61">
        <v>0.01</v>
      </c>
    </row>
    <row r="17" spans="1:5" x14ac:dyDescent="0.25">
      <c r="A17" s="82" t="s">
        <v>111</v>
      </c>
      <c r="B17" s="83"/>
      <c r="C17" s="61">
        <v>1.01E-2</v>
      </c>
      <c r="D17" s="61">
        <v>1.11E-2</v>
      </c>
      <c r="E17" s="61">
        <v>1.01E-2</v>
      </c>
    </row>
    <row r="18" spans="1:5" x14ac:dyDescent="0.25">
      <c r="A18" s="82" t="s">
        <v>112</v>
      </c>
      <c r="B18" s="83"/>
      <c r="C18" s="61">
        <v>5.2900000000000003E-2</v>
      </c>
      <c r="D18" s="61">
        <v>7.9299999999999995E-2</v>
      </c>
      <c r="E18" s="61">
        <v>5.2900000000000003E-2</v>
      </c>
    </row>
    <row r="19" spans="1:5" x14ac:dyDescent="0.25">
      <c r="A19" s="82" t="s">
        <v>113</v>
      </c>
      <c r="B19" s="83"/>
      <c r="C19" s="61">
        <v>0.08</v>
      </c>
      <c r="D19" s="61">
        <v>9.5100000000000004E-2</v>
      </c>
      <c r="E19" s="61">
        <v>0.08</v>
      </c>
    </row>
    <row r="20" spans="1:5" x14ac:dyDescent="0.25">
      <c r="A20" s="82" t="s">
        <v>114</v>
      </c>
      <c r="B20" s="83"/>
      <c r="C20" s="61">
        <v>6.6500000000000004E-2</v>
      </c>
      <c r="D20" s="61">
        <v>8.6499999999999994E-2</v>
      </c>
      <c r="E20" s="61">
        <v>8.6499999999999994E-2</v>
      </c>
    </row>
    <row r="21" spans="1:5" x14ac:dyDescent="0.25">
      <c r="C21" s="62"/>
      <c r="D21" s="62"/>
      <c r="E21" s="62"/>
    </row>
    <row r="22" spans="1:5" x14ac:dyDescent="0.25">
      <c r="A22" s="48" t="s">
        <v>115</v>
      </c>
      <c r="C22" s="62"/>
      <c r="D22" s="62"/>
      <c r="E22" s="62"/>
    </row>
    <row r="23" spans="1:5" x14ac:dyDescent="0.25">
      <c r="A23" s="56"/>
      <c r="C23" s="62"/>
      <c r="D23" s="62"/>
      <c r="E23" s="62"/>
    </row>
    <row r="24" spans="1:5" x14ac:dyDescent="0.25">
      <c r="A24" s="56"/>
      <c r="C24" s="62"/>
      <c r="D24" s="62"/>
      <c r="E24" s="62"/>
    </row>
    <row r="25" spans="1:5" x14ac:dyDescent="0.25">
      <c r="A25" s="56"/>
      <c r="C25" s="62"/>
      <c r="D25" s="62"/>
      <c r="E25" s="62"/>
    </row>
    <row r="26" spans="1:5" x14ac:dyDescent="0.25">
      <c r="A26" s="84" t="s">
        <v>116</v>
      </c>
      <c r="B26" s="84"/>
      <c r="C26" s="84"/>
      <c r="D26" s="84"/>
      <c r="E26" s="84"/>
    </row>
    <row r="27" spans="1:5" x14ac:dyDescent="0.25">
      <c r="A27" s="56"/>
      <c r="C27" s="62"/>
      <c r="D27" s="62"/>
      <c r="E27" s="62"/>
    </row>
    <row r="28" spans="1:5" x14ac:dyDescent="0.25">
      <c r="A28" s="56"/>
      <c r="C28" s="62"/>
      <c r="D28" s="62"/>
      <c r="E28" s="62"/>
    </row>
    <row r="29" spans="1:5" x14ac:dyDescent="0.25">
      <c r="A29" s="56"/>
      <c r="C29" s="62"/>
      <c r="D29" s="62"/>
      <c r="E29" s="62"/>
    </row>
    <row r="30" spans="1:5" x14ac:dyDescent="0.25">
      <c r="A30" s="56" t="s">
        <v>117</v>
      </c>
      <c r="B30" s="63">
        <f>(((1+E18+E15+E16)*(1+E17)*(1+E19))/(1-E20))-1</f>
        <v>0.27230802758620687</v>
      </c>
      <c r="C30" s="62"/>
      <c r="D30" s="62"/>
      <c r="E30" s="62"/>
    </row>
    <row r="31" spans="1:5" x14ac:dyDescent="0.25">
      <c r="A31" s="56"/>
      <c r="B31" s="64"/>
      <c r="C31" s="62"/>
      <c r="D31" s="62"/>
      <c r="E31" s="62"/>
    </row>
    <row r="32" spans="1:5" x14ac:dyDescent="0.25">
      <c r="A32" s="56"/>
      <c r="B32" s="64"/>
      <c r="C32" s="62"/>
      <c r="D32" s="62"/>
      <c r="E32" s="62"/>
    </row>
    <row r="33" spans="1:5" x14ac:dyDescent="0.25">
      <c r="C33" s="62"/>
      <c r="D33" s="62"/>
      <c r="E33" s="62"/>
    </row>
    <row r="34" spans="1:5" x14ac:dyDescent="0.25">
      <c r="D34" s="48" t="s">
        <v>118</v>
      </c>
    </row>
    <row r="35" spans="1:5" ht="15.75" x14ac:dyDescent="0.25">
      <c r="A35" s="66"/>
      <c r="B35" s="67"/>
      <c r="C35" s="68" t="s">
        <v>98</v>
      </c>
      <c r="D35" s="67"/>
      <c r="E35" s="67"/>
    </row>
    <row r="36" spans="1:5" ht="18.75" x14ac:dyDescent="0.25">
      <c r="A36" s="69"/>
      <c r="B36" s="67"/>
      <c r="C36" s="70" t="s">
        <v>99</v>
      </c>
      <c r="D36" s="67"/>
      <c r="E36" s="67"/>
    </row>
    <row r="37" spans="1:5" ht="15.75" x14ac:dyDescent="0.25">
      <c r="A37" s="69"/>
      <c r="B37" s="67"/>
      <c r="C37" s="71" t="s">
        <v>100</v>
      </c>
      <c r="D37" s="67"/>
      <c r="E37" s="67"/>
    </row>
  </sheetData>
  <mergeCells count="14">
    <mergeCell ref="B10:E10"/>
    <mergeCell ref="A3:E3"/>
    <mergeCell ref="A4:E4"/>
    <mergeCell ref="A5:E5"/>
    <mergeCell ref="A6:E6"/>
    <mergeCell ref="B9:E9"/>
    <mergeCell ref="A20:B20"/>
    <mergeCell ref="A26:E26"/>
    <mergeCell ref="A14:B14"/>
    <mergeCell ref="A15:B15"/>
    <mergeCell ref="A16:B16"/>
    <mergeCell ref="A17:B17"/>
    <mergeCell ref="A18:B18"/>
    <mergeCell ref="A19:B19"/>
  </mergeCells>
  <printOptions horizontalCentered="1"/>
  <pageMargins left="0.85" right="0.19685039370078741" top="0.78740157480314965" bottom="0.78740157480314965" header="0.31496062992125984" footer="0.31496062992125984"/>
  <pageSetup paperSize="9" scale="110" fitToHeight="0" orientation="portrait" horizontalDpi="4294967294" verticalDpi="4294967294" r:id="rId1"/>
  <headerFooter>
    <oddHeader>&amp;C&amp;G</oddHeader>
    <oddFooter>Página &amp;P de &amp;N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Planilha de man.de ilum.2022</vt:lpstr>
      <vt:lpstr>BDI</vt:lpstr>
      <vt:lpstr>BDI!Area_de_impressao</vt:lpstr>
      <vt:lpstr>'Planilha de man.de ilum.2022'!Area_de_impressao</vt:lpstr>
      <vt:lpstr>'Planilha de man.de ilum.2022'!Titulos_de_impressao</vt:lpstr>
    </vt:vector>
  </TitlesOfParts>
  <Company>Telefonica 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nelson_4523 simões</dc:creator>
  <cp:lastModifiedBy>helcio_5002 andrade dias</cp:lastModifiedBy>
  <cp:lastPrinted>2023-02-01T12:15:51Z</cp:lastPrinted>
  <dcterms:created xsi:type="dcterms:W3CDTF">2022-07-19T20:02:24Z</dcterms:created>
  <dcterms:modified xsi:type="dcterms:W3CDTF">2023-02-01T12:25:28Z</dcterms:modified>
</cp:coreProperties>
</file>