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MB\LICITAÇÕES\2023\PROC 10066-21 - CONSTRUÇAO ZOONOSES\DLC\"/>
    </mc:Choice>
  </mc:AlternateContent>
  <bookViews>
    <workbookView xWindow="0" yWindow="0" windowWidth="28800" windowHeight="11835" tabRatio="921"/>
  </bookViews>
  <sheets>
    <sheet name="PLANILHA" sheetId="18" r:id="rId1"/>
    <sheet name="CRONOGRAMA" sheetId="27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__xlnm.Print_Area_1">0</definedName>
    <definedName name="__xlnm.Print_Titles_1">0</definedName>
    <definedName name="__xlnm_Print_Area_1">0</definedName>
    <definedName name="__xlnm_Print_Titles_1">0</definedName>
    <definedName name="a">"#ref!"</definedName>
    <definedName name="_xlnm.Print_Area" localSheetId="1">CRONOGRAMA!$A$1:$O$64</definedName>
    <definedName name="_xlnm.Print_Area" localSheetId="0">PLANILHA!$A$1:$F$535</definedName>
    <definedName name="BDI.Opcao" hidden="1">[1]DADOS!$F$18</definedName>
    <definedName name="BDI.TipoObra" hidden="1">[1]BDI!$A$138:$A$146</definedName>
    <definedName name="CICLOVIA_3">"#ref!"</definedName>
    <definedName name="CICLOVIA_3_2">"#ref!"</definedName>
    <definedName name="CICLOVIA_3_4">"#ref!"</definedName>
    <definedName name="CICLOVIA_3_5">"#ref!"</definedName>
    <definedName name="CONCATENAR">CONCATENATE(#REF!," ",#REF!)</definedName>
    <definedName name="CP">"#ref!"</definedName>
    <definedName name="Dados.Lista.BDI">[2]DADOS!$T$37:$X$37</definedName>
    <definedName name="DATABASE">#REF!</definedName>
    <definedName name="DATAEMISSAO">#REF!</definedName>
    <definedName name="DATART">#REF!</definedName>
    <definedName name="DESONERACAO" hidden="1">IF(OR(Import.Desoneracao="DESONERADO",Import.Desoneracao="SIM"),"SIM","NÃO")</definedName>
    <definedName name="e">"#ref!"</definedName>
    <definedName name="EMPRESAS">OFFSET([3]Cotações!$B$25,0,0):OFFSET([3]Cotações!$H$29,-1,0)</definedName>
    <definedName name="Excel_BuiltIn__FilterDatabase">"#ref!"</definedName>
    <definedName name="Excel_BuiltIn_Print_Area_1">"#ref!"</definedName>
    <definedName name="Excel_BuiltIn_Print_Area_1_1">"#ref!"</definedName>
    <definedName name="Excel_BuiltIn_Print_Area_1_1_1">"#ref!"</definedName>
    <definedName name="Excel_BuiltIn_Print_Area_2">"#ref!"</definedName>
    <definedName name="Excel_BuiltIn_Print_Area_2_1">"#ref!"</definedName>
    <definedName name="Excel_BuiltIn_Print_Area_3">"#ref!"</definedName>
    <definedName name="Excel_BuiltIn_Print_Area_3_1">"#ref!"</definedName>
    <definedName name="Excel_BuiltIn_Print_Area_3_1_1">"#ref!"</definedName>
    <definedName name="Excel_BuiltIn_Print_Area_4">"#ref!"</definedName>
    <definedName name="Excel_BuiltIn_Print_Area_4_1">"#ref!"</definedName>
    <definedName name="Excel_BuiltIn_Print_Area_5">"#ref!"</definedName>
    <definedName name="Excel_BuiltIn_Print_Area_6">"#ref!"</definedName>
    <definedName name="Excel_BuiltIn_Print_Area_7">"#ref!"</definedName>
    <definedName name="Excel_BuiltIn_Print_Titles_2">"#ref!"</definedName>
    <definedName name="Excel_BuiltIn_Print_Titles_2_1">"#ref!"</definedName>
    <definedName name="Excel_BuiltIn_Print_Titles_2_1_1">"#ref!"</definedName>
    <definedName name="Excel_BuiltIn_Print_Titles_3">"#ref!"</definedName>
    <definedName name="Excel_BuiltIn_Print_Titles_3_1">"#ref!"</definedName>
    <definedName name="Excel_BuiltIn_Print_Titles_4">"#ref!"</definedName>
    <definedName name="Excel_BuiltIn_Print_Titles_5">"#ref!"</definedName>
    <definedName name="Excel_BuiltIn_Print_Titles_5_1">"#ref!"</definedName>
    <definedName name="Excel_BuiltIn_Print_Titles_6">"#ref!"</definedName>
    <definedName name="Excel_BuiltIn_Print_Titles_6_2">"#ref!"</definedName>
    <definedName name="Excel_BuiltIn_Print_Titles_6_4">"#ref!"</definedName>
    <definedName name="Excel_BuiltIn_Print_Titles_6_5">"#ref!"</definedName>
    <definedName name="Excel_BuiltIn_Print_Titles_7">"#ref!"</definedName>
    <definedName name="Import.Apelido" hidden="1">[1]DADOS!$F$16</definedName>
    <definedName name="Import.DescLote" hidden="1">[1]DADOS!$F$17</definedName>
    <definedName name="Import.Desoneracao" hidden="1">OFFSET([1]DADOS!$G$18,0,-1)</definedName>
    <definedName name="Import.Município" hidden="1">[1]DADOS!$F$6</definedName>
    <definedName name="INDICES">[3]Cotações!$B$22:OFFSET([3]Cotações!$I$24,-1,0)</definedName>
    <definedName name="LOCALIDADE">#REF!</definedName>
    <definedName name="MEMÓRIA">ROUND([4]Planilha!$P1,15-13*[4]Planilha!#REF!)</definedName>
    <definedName name="NCOMPOSICOES">0</definedName>
    <definedName name="NCOTACOES">0</definedName>
    <definedName name="NEMPRESAS">3</definedName>
    <definedName name="NINDICES">1</definedName>
    <definedName name="NRELATORIOS">COUNTA([3]Relatórios!$A$1:$A$65536)-2</definedName>
    <definedName name="NumerEmpresa">3</definedName>
    <definedName name="NumerIndice">1</definedName>
    <definedName name="Objeto">"Referência"</definedName>
    <definedName name="plan6">"#ref!"</definedName>
    <definedName name="PO.CustoUnitario">ROUND([5]Planilha!$P1,15-13*[5]Planilha!#REF!)</definedName>
    <definedName name="PO.PrecoUnitario">[5]Planilha!$R1</definedName>
    <definedName name="PO.Quantidade">ROUND([5]Planilha!$O1,15-13*[5]Planilha!#REF!)</definedName>
    <definedName name="RelatoriosFontes">OFFSET([3]Relatórios!$A$5,1,0,NRELATORIOS)</definedName>
    <definedName name="SENHAGT" hidden="1">"PM2CAIXA"</definedName>
    <definedName name="SomaAgrup">SUMIF(OFFSET([5]Planilha!$A1,1,0,[5]Planilha!$B1),"S",OFFSET([5]Planilha!A1,1,0,[5]Planilha!$B1))</definedName>
    <definedName name="TESTE">"#ref!"</definedName>
    <definedName name="teste2">"#ref!"</definedName>
    <definedName name="TipoOrçamento">"LICITADO"</definedName>
    <definedName name="_xlnm.Print_Titles" localSheetId="0">PLANILHA!$1:$17</definedName>
    <definedName name="VTOTAL1">ROUND(PO.Quantidade*PO.PrecoUnitario,15-13*[5]Planilha!$X$7)</definedName>
  </definedNames>
  <calcPr calcId="152511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49" i="27" l="1"/>
  <c r="N43" i="27"/>
  <c r="L40" i="27"/>
  <c r="M37" i="27"/>
  <c r="K31" i="27"/>
  <c r="J31" i="27"/>
  <c r="M28" i="27"/>
  <c r="K25" i="27"/>
  <c r="G22" i="27"/>
  <c r="E19" i="27"/>
  <c r="N16" i="27"/>
  <c r="M16" i="27"/>
  <c r="L16" i="27"/>
  <c r="K16" i="27"/>
  <c r="F534" i="18"/>
  <c r="F190" i="18" l="1"/>
  <c r="O54" i="27" l="1"/>
  <c r="O51" i="27"/>
  <c r="O48" i="27"/>
  <c r="O45" i="27"/>
  <c r="O42" i="27"/>
  <c r="O39" i="27"/>
  <c r="O36" i="27"/>
  <c r="O33" i="27"/>
  <c r="O30" i="27"/>
  <c r="O27" i="27"/>
  <c r="O24" i="27"/>
  <c r="O21" i="27"/>
  <c r="O18" i="27"/>
  <c r="O15" i="27"/>
  <c r="F29" i="18" l="1"/>
  <c r="F30" i="18"/>
  <c r="F31" i="18"/>
  <c r="F28" i="18" l="1"/>
  <c r="F509" i="18" l="1"/>
  <c r="F228" i="18" l="1"/>
  <c r="F337" i="18"/>
  <c r="F357" i="18"/>
  <c r="F397" i="18"/>
  <c r="F194" i="18"/>
  <c r="F336" i="18"/>
  <c r="F411" i="18"/>
  <c r="F523" i="18"/>
  <c r="F386" i="18"/>
  <c r="F410" i="18"/>
  <c r="F398" i="18"/>
  <c r="F382" i="18"/>
  <c r="F145" i="18"/>
  <c r="F146" i="18"/>
  <c r="F358" i="18"/>
  <c r="F522" i="18"/>
  <c r="F527" i="18"/>
  <c r="F229" i="18"/>
  <c r="F379" i="18"/>
  <c r="F378" i="18" s="1"/>
  <c r="F508" i="18"/>
  <c r="F528" i="18" l="1"/>
  <c r="F383" i="18"/>
  <c r="F381" i="18" s="1"/>
  <c r="F387" i="18"/>
  <c r="F510" i="18"/>
  <c r="F195" i="18"/>
  <c r="F526" i="18"/>
  <c r="O52" i="27" s="1"/>
  <c r="F147" i="18" l="1"/>
  <c r="F196" i="18"/>
  <c r="F524" i="18"/>
  <c r="F521" i="18" s="1"/>
  <c r="F399" i="18"/>
  <c r="F511" i="18"/>
  <c r="F388" i="18"/>
  <c r="F230" i="18"/>
  <c r="F113" i="18"/>
  <c r="F338" i="18"/>
  <c r="F359" i="18"/>
  <c r="F412" i="18"/>
  <c r="F148" i="18" l="1"/>
  <c r="F512" i="18"/>
  <c r="F197" i="18"/>
  <c r="F231" i="18"/>
  <c r="F360" i="18"/>
  <c r="F413" i="18"/>
  <c r="F339" i="18"/>
  <c r="F400" i="18"/>
  <c r="F114" i="18"/>
  <c r="F389" i="18"/>
  <c r="F117" i="18" l="1"/>
  <c r="F198" i="18"/>
  <c r="F401" i="18"/>
  <c r="F116" i="18"/>
  <c r="F232" i="18"/>
  <c r="F414" i="18"/>
  <c r="F340" i="18"/>
  <c r="F115" i="18"/>
  <c r="F361" i="18"/>
  <c r="F390" i="18"/>
  <c r="F149" i="18"/>
  <c r="F513" i="18"/>
  <c r="F362" i="18" l="1"/>
  <c r="F199" i="18"/>
  <c r="F415" i="18"/>
  <c r="F409" i="18" s="1"/>
  <c r="F233" i="18"/>
  <c r="F391" i="18"/>
  <c r="F150" i="18"/>
  <c r="F341" i="18"/>
  <c r="F402" i="18"/>
  <c r="F118" i="18"/>
  <c r="F514" i="18"/>
  <c r="F515" i="18" l="1"/>
  <c r="F119" i="18"/>
  <c r="F392" i="18"/>
  <c r="F151" i="18"/>
  <c r="F200" i="18"/>
  <c r="F363" i="18"/>
  <c r="F234" i="18"/>
  <c r="F403" i="18"/>
  <c r="F342" i="18"/>
  <c r="F201" i="18" l="1"/>
  <c r="F343" i="18"/>
  <c r="F404" i="18"/>
  <c r="F235" i="18"/>
  <c r="F120" i="18"/>
  <c r="F152" i="18"/>
  <c r="F393" i="18"/>
  <c r="F364" i="18"/>
  <c r="F394" i="18" l="1"/>
  <c r="F385" i="18" s="1"/>
  <c r="F202" i="18"/>
  <c r="F153" i="18"/>
  <c r="F405" i="18"/>
  <c r="F236" i="18"/>
  <c r="F344" i="18"/>
  <c r="F365" i="18"/>
  <c r="F121" i="18"/>
  <c r="F122" i="18" l="1"/>
  <c r="F154" i="18"/>
  <c r="F237" i="18"/>
  <c r="F366" i="18"/>
  <c r="F345" i="18"/>
  <c r="F203" i="18"/>
  <c r="F518" i="18"/>
  <c r="F406" i="18"/>
  <c r="F367" i="18" l="1"/>
  <c r="F155" i="18"/>
  <c r="F407" i="18"/>
  <c r="F396" i="18" s="1"/>
  <c r="F519" i="18"/>
  <c r="F204" i="18"/>
  <c r="F238" i="18"/>
  <c r="F346" i="18"/>
  <c r="F239" i="18" l="1"/>
  <c r="F347" i="18"/>
  <c r="F368" i="18"/>
  <c r="F156" i="18"/>
  <c r="F205" i="18"/>
  <c r="F206" i="18" l="1"/>
  <c r="F240" i="18"/>
  <c r="F348" i="18"/>
  <c r="F369" i="18"/>
  <c r="F157" i="18"/>
  <c r="O43" i="27"/>
  <c r="F349" i="18" l="1"/>
  <c r="F370" i="18"/>
  <c r="F123" i="18"/>
  <c r="F34" i="18"/>
  <c r="F159" i="18"/>
  <c r="F40" i="18"/>
  <c r="F207" i="18"/>
  <c r="F241" i="18"/>
  <c r="O40" i="27"/>
  <c r="N52" i="27"/>
  <c r="J52" i="27"/>
  <c r="M43" i="27"/>
  <c r="F19" i="18"/>
  <c r="F350" i="18" l="1"/>
  <c r="F124" i="18"/>
  <c r="F371" i="18"/>
  <c r="F160" i="18"/>
  <c r="K40" i="27"/>
  <c r="F20" i="18"/>
  <c r="F208" i="18"/>
  <c r="F35" i="18"/>
  <c r="F242" i="18"/>
  <c r="F41" i="18"/>
  <c r="F60" i="18"/>
  <c r="F61" i="18"/>
  <c r="F243" i="18" l="1"/>
  <c r="F125" i="18"/>
  <c r="F372" i="18"/>
  <c r="F21" i="18"/>
  <c r="F351" i="18"/>
  <c r="F373" i="18"/>
  <c r="F42" i="18"/>
  <c r="F161" i="18"/>
  <c r="F209" i="18"/>
  <c r="F62" i="18"/>
  <c r="F244" i="18" l="1"/>
  <c r="F43" i="18"/>
  <c r="F352" i="18"/>
  <c r="F162" i="18"/>
  <c r="F126" i="18"/>
  <c r="F22" i="18"/>
  <c r="F210" i="18"/>
  <c r="F63" i="18"/>
  <c r="F44" i="18" l="1"/>
  <c r="F245" i="18"/>
  <c r="F211" i="18"/>
  <c r="F353" i="18"/>
  <c r="F374" i="18"/>
  <c r="F127" i="18"/>
  <c r="F23" i="18"/>
  <c r="F163" i="18"/>
  <c r="F212" i="18" l="1"/>
  <c r="F354" i="18"/>
  <c r="F335" i="18" s="1"/>
  <c r="F246" i="18"/>
  <c r="F45" i="18"/>
  <c r="F376" i="18"/>
  <c r="F375" i="18"/>
  <c r="F24" i="18"/>
  <c r="F164" i="18"/>
  <c r="F64" i="18"/>
  <c r="F247" i="18" l="1"/>
  <c r="F25" i="18"/>
  <c r="F356" i="18"/>
  <c r="F165" i="18"/>
  <c r="F128" i="18"/>
  <c r="F213" i="18"/>
  <c r="F48" i="18"/>
  <c r="F47" i="18"/>
  <c r="F67" i="18"/>
  <c r="F214" i="18" l="1"/>
  <c r="F101" i="18"/>
  <c r="F100" i="18"/>
  <c r="F97" i="18"/>
  <c r="F96" i="18"/>
  <c r="F248" i="18"/>
  <c r="F95" i="18"/>
  <c r="F80" i="18"/>
  <c r="F98" i="18"/>
  <c r="F26" i="18"/>
  <c r="F18" i="18" s="1"/>
  <c r="O16" i="27" s="1"/>
  <c r="F99" i="18"/>
  <c r="F79" i="18"/>
  <c r="F36" i="18"/>
  <c r="F33" i="18" s="1"/>
  <c r="F87" i="18"/>
  <c r="F76" i="18"/>
  <c r="F83" i="18"/>
  <c r="F81" i="18"/>
  <c r="F82" i="18"/>
  <c r="F166" i="18"/>
  <c r="F84" i="18"/>
  <c r="F102" i="18"/>
  <c r="F103" i="18"/>
  <c r="F68" i="18"/>
  <c r="F167" i="18" l="1"/>
  <c r="F78" i="18"/>
  <c r="F249" i="18"/>
  <c r="F215" i="18"/>
  <c r="F49" i="18"/>
  <c r="F168" i="18" l="1"/>
  <c r="F216" i="18"/>
  <c r="F250" i="18"/>
  <c r="F71" i="18"/>
  <c r="F51" i="18"/>
  <c r="F50" i="18"/>
  <c r="G16" i="27"/>
  <c r="J16" i="27"/>
  <c r="E16" i="27"/>
  <c r="F16" i="27"/>
  <c r="C16" i="27"/>
  <c r="I16" i="27"/>
  <c r="D16" i="27"/>
  <c r="H16" i="27"/>
  <c r="F251" i="18" l="1"/>
  <c r="F129" i="18"/>
  <c r="F217" i="18"/>
  <c r="F169" i="18"/>
  <c r="F106" i="18" l="1"/>
  <c r="F130" i="18"/>
  <c r="F74" i="18"/>
  <c r="F170" i="18"/>
  <c r="F75" i="18"/>
  <c r="F110" i="18"/>
  <c r="F109" i="18"/>
  <c r="F218" i="18"/>
  <c r="F108" i="18"/>
  <c r="F252" i="18"/>
  <c r="F107" i="18"/>
  <c r="F52" i="18"/>
  <c r="F219" i="18" l="1"/>
  <c r="F255" i="18"/>
  <c r="F131" i="18"/>
  <c r="F171" i="18"/>
  <c r="F53" i="18"/>
  <c r="F173" i="18" l="1"/>
  <c r="F220" i="18"/>
  <c r="F256" i="18"/>
  <c r="F54" i="18"/>
  <c r="F132" i="18" l="1"/>
  <c r="F174" i="18"/>
  <c r="F221" i="18"/>
  <c r="F257" i="18"/>
  <c r="F55" i="18"/>
  <c r="F258" i="18" l="1"/>
  <c r="F134" i="18"/>
  <c r="F133" i="18"/>
  <c r="F175" i="18"/>
  <c r="F222" i="18"/>
  <c r="F56" i="18"/>
  <c r="F38" i="18" s="1"/>
  <c r="F176" i="18" l="1"/>
  <c r="F259" i="18"/>
  <c r="F223" i="18"/>
  <c r="F224" i="18" l="1"/>
  <c r="F193" i="18" s="1"/>
  <c r="F260" i="18"/>
  <c r="F135" i="18"/>
  <c r="F112" i="18" s="1"/>
  <c r="F177" i="18"/>
  <c r="F139" i="18"/>
  <c r="F140" i="18"/>
  <c r="F138" i="18"/>
  <c r="F141" i="18"/>
  <c r="F137" i="18" l="1"/>
  <c r="O28" i="27" s="1"/>
  <c r="F261" i="18"/>
  <c r="F178" i="18"/>
  <c r="L28" i="27" l="1"/>
  <c r="J28" i="27"/>
  <c r="K28" i="27"/>
  <c r="F262" i="18"/>
  <c r="F179" i="18"/>
  <c r="F180" i="18" l="1"/>
  <c r="F263" i="18"/>
  <c r="F516" i="18" l="1"/>
  <c r="F181" i="18"/>
  <c r="F264" i="18"/>
  <c r="F517" i="18" l="1"/>
  <c r="F265" i="18"/>
  <c r="F182" i="18"/>
  <c r="F184" i="18"/>
  <c r="F507" i="18"/>
  <c r="M49" i="27" s="1"/>
  <c r="F183" i="18"/>
  <c r="F266" i="18" l="1"/>
  <c r="F267" i="18" l="1"/>
  <c r="F185" i="18"/>
  <c r="F186" i="18" l="1"/>
  <c r="F268" i="18"/>
  <c r="L49" i="27"/>
  <c r="F187" i="18" l="1"/>
  <c r="F269" i="18"/>
  <c r="F270" i="18" l="1"/>
  <c r="F188" i="18"/>
  <c r="F271" i="18" l="1"/>
  <c r="F272" i="18" l="1"/>
  <c r="F274" i="18" l="1"/>
  <c r="F191" i="18"/>
  <c r="F143" i="18" s="1"/>
  <c r="O31" i="27" s="1"/>
  <c r="F275" i="18" l="1"/>
  <c r="H31" i="27"/>
  <c r="I31" i="27"/>
  <c r="G31" i="27"/>
  <c r="F276" i="18" l="1"/>
  <c r="F277" i="18" l="1"/>
  <c r="F278" i="18" l="1"/>
  <c r="F279" i="18" l="1"/>
  <c r="F280" i="18" l="1"/>
  <c r="F281" i="18" l="1"/>
  <c r="F282" i="18" l="1"/>
  <c r="F283" i="18" l="1"/>
  <c r="F284" i="18" l="1"/>
  <c r="F286" i="18" l="1"/>
  <c r="F287" i="18" l="1"/>
  <c r="F288" i="18" l="1"/>
  <c r="F289" i="18" l="1"/>
  <c r="F290" i="18" l="1"/>
  <c r="F291" i="18" l="1"/>
  <c r="F292" i="18" l="1"/>
  <c r="F293" i="18" l="1"/>
  <c r="F294" i="18" l="1"/>
  <c r="F295" i="18" l="1"/>
  <c r="F296" i="18" l="1"/>
  <c r="F297" i="18" l="1"/>
  <c r="F298" i="18" l="1"/>
  <c r="F299" i="18" l="1"/>
  <c r="F301" i="18" l="1"/>
  <c r="F302" i="18" l="1"/>
  <c r="F303" i="18" l="1"/>
  <c r="F304" i="18" l="1"/>
  <c r="F305" i="18" l="1"/>
  <c r="F306" i="18" l="1"/>
  <c r="F307" i="18" l="1"/>
  <c r="F308" i="18" l="1"/>
  <c r="F309" i="18" l="1"/>
  <c r="F310" i="18" l="1"/>
  <c r="F311" i="18" l="1"/>
  <c r="F312" i="18" l="1"/>
  <c r="F313" i="18" l="1"/>
  <c r="F314" i="18" l="1"/>
  <c r="F315" i="18" l="1"/>
  <c r="F316" i="18" l="1"/>
  <c r="F317" i="18" l="1"/>
  <c r="F320" i="18" l="1"/>
  <c r="F318" i="18"/>
  <c r="F66" i="18"/>
  <c r="F58" i="18" s="1"/>
  <c r="F321" i="18" l="1"/>
  <c r="O19" i="27"/>
  <c r="F322" i="18" l="1"/>
  <c r="D19" i="27"/>
  <c r="C19" i="27"/>
  <c r="F73" i="18" l="1"/>
  <c r="F323" i="18"/>
  <c r="F72" i="18"/>
  <c r="F70" i="18" l="1"/>
  <c r="F324" i="18"/>
  <c r="F88" i="18"/>
  <c r="F326" i="18" l="1"/>
  <c r="F325" i="18"/>
  <c r="F89" i="18"/>
  <c r="O22" i="27"/>
  <c r="F90" i="18" l="1"/>
  <c r="F22" i="27"/>
  <c r="F58" i="27" s="1"/>
  <c r="E22" i="27"/>
  <c r="E58" i="27" s="1"/>
  <c r="F91" i="18" l="1"/>
  <c r="F86" i="18" s="1"/>
  <c r="F327" i="18"/>
  <c r="F328" i="18" l="1"/>
  <c r="F329" i="18" l="1"/>
  <c r="F104" i="18"/>
  <c r="F93" i="18" s="1"/>
  <c r="F330" i="18" l="1"/>
  <c r="F333" i="18" l="1"/>
  <c r="F331" i="18"/>
  <c r="F332" i="18" l="1"/>
  <c r="F226" i="18"/>
  <c r="F489" i="18" l="1"/>
  <c r="F503" i="18"/>
  <c r="F531" i="18"/>
  <c r="F462" i="18"/>
  <c r="F492" i="18"/>
  <c r="F501" i="18"/>
  <c r="F423" i="18"/>
  <c r="F464" i="18"/>
  <c r="F449" i="18"/>
  <c r="F425" i="18"/>
  <c r="F471" i="18"/>
  <c r="F476" i="18"/>
  <c r="F442" i="18"/>
  <c r="F421" i="18"/>
  <c r="F498" i="18"/>
  <c r="F457" i="18"/>
  <c r="F424" i="18"/>
  <c r="F472" i="18"/>
  <c r="F453" i="18"/>
  <c r="F505" i="18"/>
  <c r="F483" i="18"/>
  <c r="F491" i="18"/>
  <c r="F459" i="18"/>
  <c r="F431" i="18"/>
  <c r="F438" i="18"/>
  <c r="F484" i="18"/>
  <c r="F499" i="18"/>
  <c r="F419" i="18"/>
  <c r="F490" i="18"/>
  <c r="F441" i="18"/>
  <c r="F469" i="18"/>
  <c r="F446" i="18"/>
  <c r="F433" i="18"/>
  <c r="F426" i="18"/>
  <c r="F447" i="18"/>
  <c r="F434" i="18"/>
  <c r="F435" i="18"/>
  <c r="F485" i="18"/>
  <c r="F493" i="18"/>
  <c r="F430" i="18"/>
  <c r="F458" i="18"/>
  <c r="F487" i="18"/>
  <c r="F470" i="18"/>
  <c r="F475" i="18"/>
  <c r="F445" i="18"/>
  <c r="F420" i="18"/>
  <c r="F450" i="18"/>
  <c r="F432" i="18"/>
  <c r="F486" i="18"/>
  <c r="F455" i="18"/>
  <c r="F466" i="18"/>
  <c r="F467" i="18"/>
  <c r="F473" i="18"/>
  <c r="F474" i="18"/>
  <c r="F460" i="18"/>
  <c r="F440" i="18"/>
  <c r="F494" i="18"/>
  <c r="F480" i="18"/>
  <c r="F444" i="18"/>
  <c r="F468" i="18"/>
  <c r="F497" i="18"/>
  <c r="F463" i="18"/>
  <c r="F456" i="18"/>
  <c r="F481" i="18"/>
  <c r="F495" i="18"/>
  <c r="F452" i="18"/>
  <c r="F437" i="18"/>
  <c r="F465" i="18"/>
  <c r="F428" i="18"/>
  <c r="F454" i="18"/>
  <c r="F448" i="18"/>
  <c r="F427" i="18"/>
  <c r="F488" i="18"/>
  <c r="F451" i="18"/>
  <c r="O34" i="27"/>
  <c r="F530" i="18"/>
  <c r="O55" i="27" s="1"/>
  <c r="F417" i="18" l="1"/>
  <c r="F478" i="18"/>
  <c r="N55" i="27"/>
  <c r="F533" i="18"/>
  <c r="O25" i="27"/>
  <c r="N58" i="27"/>
  <c r="K34" i="27"/>
  <c r="H34" i="27"/>
  <c r="J34" i="27"/>
  <c r="I34" i="27"/>
  <c r="G34" i="27"/>
  <c r="H25" i="27" l="1"/>
  <c r="H58" i="27" s="1"/>
  <c r="D25" i="27"/>
  <c r="D58" i="27" s="1"/>
  <c r="J25" i="27"/>
  <c r="I25" i="27"/>
  <c r="I58" i="27" s="1"/>
  <c r="C25" i="27"/>
  <c r="C58" i="27" s="1"/>
  <c r="O46" i="27"/>
  <c r="G58" i="27"/>
  <c r="J46" i="27" l="1"/>
  <c r="J58" i="27" s="1"/>
  <c r="K46" i="27"/>
  <c r="K58" i="27" l="1"/>
  <c r="F535" i="18" l="1"/>
  <c r="O37" i="27"/>
  <c r="O58" i="27" l="1"/>
  <c r="M58" i="27"/>
  <c r="L37" i="27"/>
  <c r="L58" i="27" l="1"/>
</calcChain>
</file>

<file path=xl/sharedStrings.xml><?xml version="1.0" encoding="utf-8"?>
<sst xmlns="http://schemas.openxmlformats.org/spreadsheetml/2006/main" count="975" uniqueCount="472">
  <si>
    <t>M2</t>
  </si>
  <si>
    <t>VIGIA NOTURNO COM ENCARGOS COMPLEMENTARES</t>
  </si>
  <si>
    <t>H</t>
  </si>
  <si>
    <t xml:space="preserve">un </t>
  </si>
  <si>
    <t>Total</t>
  </si>
  <si>
    <t>Item</t>
  </si>
  <si>
    <t>R$</t>
  </si>
  <si>
    <t>PLANILHA ORÇAMENTÁRIA</t>
  </si>
  <si>
    <t>M</t>
  </si>
  <si>
    <t>UN</t>
  </si>
  <si>
    <t>KG</t>
  </si>
  <si>
    <t>M3</t>
  </si>
  <si>
    <t>KIT DE PORTA DE MADEIRA PARA PINTURA, SEMI-OCA (LEVE OU MÉDIA), PADRÃO MÉDIO, 60X210CM, ESPESSURA DE 3,5CM, ITENS INCLUSOS: DOBRADIÇAS, MONTAGEM E INSTALAÇÃO DO BATENTE, FECHADURA COM EXECUÇÃO DO FURO - FORNECIMENTO E INSTALAÇÃO. AF_12/2019</t>
  </si>
  <si>
    <t>KIT DE PORTA DE MADEIRA PARA PINTURA, SEMI-OCA (LEVE OU MÉDIA), PADRÃO MÉDIO, 70X210CM, ESPESSURA DE 3,5CM, ITENS INCLUSOS: DOBRADIÇAS, MONTAGEM E INSTALAÇÃO DO BATENTE, FECHADURA COM EXECUÇÃO DO FURO - FORNECIMENTO E INSTALAÇÃO. AF_12/2019</t>
  </si>
  <si>
    <t>KIT DE PORTA DE MADEIRA PARA PINTURA, SEMI-OCA (LEVE OU MÉDIA), PADRÃO MÉDIO, 80X210CM, ESPESSURA DE 3,5CM, ITENS INCLUSOS: DOBRADIÇAS, MONTAGEM E INSTALAÇÃO DO BATENTE, FECHADURA COM EXECUÇÃO DO FURO - FORNECIMENTO E INSTALAÇÃO. AF_12/2019</t>
  </si>
  <si>
    <t>KIT DE PORTA DE MADEIRA PARA PINTURA, SEMI-OCA (LEVE OU MÉDIA), PADRÃO MÉDIO, 90X210CM, ESPESSURA DE 3,5CM, ITENS INCLUSOS: DOBRADIÇAS, MONTAGEM E INSTALAÇÃO DO BATENTE, FECHADURA COM EXECUÇÃO DO FURO - FORNECIMENTO E INSTALAÇÃO. AF_12/2019</t>
  </si>
  <si>
    <t>L</t>
  </si>
  <si>
    <t>Prazo:</t>
  </si>
  <si>
    <t>L.S.:</t>
  </si>
  <si>
    <t>Custo</t>
  </si>
  <si>
    <t>Descrição dos Serviços</t>
  </si>
  <si>
    <t>Unid.</t>
  </si>
  <si>
    <t>Quant.</t>
  </si>
  <si>
    <t>Unitário</t>
  </si>
  <si>
    <t>Preço Total</t>
  </si>
  <si>
    <t>TX</t>
  </si>
  <si>
    <t>CJ</t>
  </si>
  <si>
    <t>UNMES</t>
  </si>
  <si>
    <t>MXMES</t>
  </si>
  <si>
    <t>GRAUTE FGK=25 MPA; TRAÇO 1:0,02:1,3:1,6 (EM MASSA SECA DE CIMENTO/ CAL/ AREIA GROSSA/ BRITA 0) - PREPARO MECÂNICO COM BETONEIRA 400 L. AF_09/2021</t>
  </si>
  <si>
    <t>CAIXA ENTERRADA HIDRÁULICA RETANGULAR, EM ALVENARIA COM BLOCOS DE CONCRETO, DIMENSÕES INTERNAS: 0,6X0,6X0,6 M PARA REDE DE ESGOTO. AF_12/2020</t>
  </si>
  <si>
    <t>CAIXA ENTERRADA HIDRÁULICA RETANGULAR, EM ALVENARIA COM BLOCOS DE CONCRETO, DIMENSÕES INTERNAS: 1X1X0,6 M PARA REDE DE ESGOTO. AF_12/2020</t>
  </si>
  <si>
    <t>CAIXA ENTERRADA HIDRÁULICA RETANGULAR, EM ALVENARIA COM BLOCOS DE CONCRETO, DIMENSÕES INTERNAS: 0,6X0,6X0,6 M PARA REDE DE DRENAGEM. AF_12/2020</t>
  </si>
  <si>
    <t>BDI:</t>
  </si>
  <si>
    <t>Serviços preliminares</t>
  </si>
  <si>
    <t>Limpeza e Demolição</t>
  </si>
  <si>
    <t>Infra estrutura</t>
  </si>
  <si>
    <t>Superestrutura</t>
  </si>
  <si>
    <t>Alvenaria e fechamento</t>
  </si>
  <si>
    <t>Cobertura</t>
  </si>
  <si>
    <t>Revestimentos de paredes</t>
  </si>
  <si>
    <t>m2</t>
  </si>
  <si>
    <t>Revestimentos de pisos e complementos</t>
  </si>
  <si>
    <t>Esquadrias de madeira, alumínio e ferro</t>
  </si>
  <si>
    <t>Pintura</t>
  </si>
  <si>
    <t>Instalações hidráulicas</t>
  </si>
  <si>
    <t>Água fria</t>
  </si>
  <si>
    <t>Água quente</t>
  </si>
  <si>
    <t>Esgoto</t>
  </si>
  <si>
    <t>Águas pluviais</t>
  </si>
  <si>
    <t>Combate a incêndio</t>
  </si>
  <si>
    <t>Louças e metais</t>
  </si>
  <si>
    <t>Instalações elétricas</t>
  </si>
  <si>
    <t>Alimentadores</t>
  </si>
  <si>
    <t>Equipamentos</t>
  </si>
  <si>
    <t>Iluminação</t>
  </si>
  <si>
    <t>Instalações especiais</t>
  </si>
  <si>
    <t>Interruptores e tomadas</t>
  </si>
  <si>
    <t>Quadros e painéis</t>
  </si>
  <si>
    <t>SPDA</t>
  </si>
  <si>
    <t/>
  </si>
  <si>
    <t>Gases medicinais</t>
  </si>
  <si>
    <t>Ar condicionado, ventilação, exaustão e renovação de ar</t>
  </si>
  <si>
    <t>Comunicação visual</t>
  </si>
  <si>
    <t>Fechamento de divisa</t>
  </si>
  <si>
    <t>Paisagismo</t>
  </si>
  <si>
    <t>Serviço técnico especializado</t>
  </si>
  <si>
    <t>Serviço de limpeza final de obra</t>
  </si>
  <si>
    <t>BDI</t>
  </si>
  <si>
    <t>Total Geral</t>
  </si>
  <si>
    <t xml:space="preserve">Estaca </t>
  </si>
  <si>
    <t>Fundação</t>
  </si>
  <si>
    <t>Reservatório</t>
  </si>
  <si>
    <t>Piso Externo</t>
  </si>
  <si>
    <t>REVESTIMENTO COM ARGAMASSA BARITADA - DENSIDADE =  3,2 G/CM³ - ESP=1,5CM</t>
  </si>
  <si>
    <t>DEMOLIÇÃO MANUAL DE CONCRETO SIMPLES</t>
  </si>
  <si>
    <t>QUADRO DE BOMBA DE RECALQUE</t>
  </si>
  <si>
    <t>GL</t>
  </si>
  <si>
    <t>HC.01 - CANALETA DE CONCRETO DE A.P.P/TAMPA/GRELHA DE CONCRETO OU FERRO L=30CM</t>
  </si>
  <si>
    <t>POSTO DE CONSUMO DE O2 OU AR VÁCUO OU N2O</t>
  </si>
  <si>
    <t>PAINEL DE ALARME PARA O2 OU AR OU VÁCUO OU N2O, INSTALADO</t>
  </si>
  <si>
    <t>SERVIÇOS TÉCNICOS PROFISSIONAIS PARA OBTENÇÃO DO AVCB JUNTO AO CORPO DE BOMBEIROS PARA EDIFICAÇÕES DE 5001 À 10000 M2</t>
  </si>
  <si>
    <t xml:space="preserve">DEMOLICAO DE EDIFICACAO EM ALVENARIA                                           </t>
  </si>
  <si>
    <r>
      <t>m</t>
    </r>
    <r>
      <rPr>
        <vertAlign val="superscript"/>
        <sz val="9"/>
        <color theme="1"/>
        <rFont val="Arial"/>
        <family val="2"/>
      </rPr>
      <t>2</t>
    </r>
  </si>
  <si>
    <t>TANQUE SÉPTICO CIRCULAR, EM CONCRETO PRÉ-MOLDADO, DIÂMETRO INTERNO = 1,88 M, ALTURA INTERNA = 2,50 M, VOLUME ÚTIL: 6245,8 L (PARA 32 CONTRIBUINTES). AF_12/2020_PA</t>
  </si>
  <si>
    <t>FILTRO ANAERÓBIO CIRCULAR, EM CONCRETO PRÉ-MOLDADO, DIÂMETRO INTERNO = 1,88 M, ALTURA INTERNA = 1,50 M, VOLUME ÚTIL: 3331,1 L (PARA 19 CONTRIBUINTES). AF_12/2020_PA</t>
  </si>
  <si>
    <t>SUMIDOURO CIRCULAR, EM CONCRETO PRÉ-MOLDADO, DIÂMETRO INTERNO = 1,88 M, ALTURA INTERNA = 2,00 M, ÁREA DE INFILTRAÇÃO: 13,1 M² (PARA 5 CONTRIBUINTES). AF_12/2020_PA</t>
  </si>
  <si>
    <t>ENCARREGADO GERAL DE OBRAS (HORISTA)</t>
  </si>
  <si>
    <t>ENGENHEIRO CIVIL DE OBRA PLENO</t>
  </si>
  <si>
    <t>Pilar e Viga</t>
  </si>
  <si>
    <t>Laje</t>
  </si>
  <si>
    <t>Estaca</t>
  </si>
  <si>
    <t>CRONOGRAMA FÍSICO - FINANCEIRO</t>
  </si>
  <si>
    <t>MESES</t>
  </si>
  <si>
    <t>ETAPAS DE SERVIÇOS</t>
  </si>
  <si>
    <t>VALOR</t>
  </si>
  <si>
    <t>A</t>
  </si>
  <si>
    <t>B</t>
  </si>
  <si>
    <t>C</t>
  </si>
  <si>
    <t>D</t>
  </si>
  <si>
    <t>E</t>
  </si>
  <si>
    <t>F</t>
  </si>
  <si>
    <t>G</t>
  </si>
  <si>
    <t>VALOR TOTAL DOS SERVIÇOS</t>
  </si>
  <si>
    <t>Endereço:  RUA MANOEL GAJO</t>
  </si>
  <si>
    <t>Bloco</t>
  </si>
  <si>
    <t>Estrutura</t>
  </si>
  <si>
    <t>Instalações  Hidraulicas</t>
  </si>
  <si>
    <t>Esquadria</t>
  </si>
  <si>
    <t xml:space="preserve">Fundação </t>
  </si>
  <si>
    <t>Demolição</t>
  </si>
  <si>
    <t>Alvenaria</t>
  </si>
  <si>
    <t>Esquadria Metálica</t>
  </si>
  <si>
    <t xml:space="preserve">INFRAESTRUTURA / ESTRUTURA </t>
  </si>
  <si>
    <t>ALVENARIA / COBERTURA</t>
  </si>
  <si>
    <t>REVESTIMENTO DE PAREDES / REVESTIMENTO DE PISO</t>
  </si>
  <si>
    <t>ESQUADRIA / PINTURA</t>
  </si>
  <si>
    <t>INSTALAÇÃO HIDRAULICA / LOUÇAS E METAIS</t>
  </si>
  <si>
    <t>INSTALAÇÃO ELÉTRICA / SPDA</t>
  </si>
  <si>
    <t>GASES MEDICINAIS / AR CONDICIONADO</t>
  </si>
  <si>
    <t>EQUIPAMENTO / INSTALAÇÕES ESPECIAIS</t>
  </si>
  <si>
    <t>COMBATE A INCÊNDIO / COMUNICAÇÃO VISUAL</t>
  </si>
  <si>
    <t>I</t>
  </si>
  <si>
    <t>J</t>
  </si>
  <si>
    <t>K</t>
  </si>
  <si>
    <t>RESERVATÓRIO / FECHAMENTO DE DIVISA</t>
  </si>
  <si>
    <t>PISO EXTERNO / PAISAGISMO</t>
  </si>
  <si>
    <t>SERVIÇOS TÉCNICOS ESPECIALIZADOS</t>
  </si>
  <si>
    <t>Poste de Iluminação</t>
  </si>
  <si>
    <t>Piso interno</t>
  </si>
  <si>
    <t>Piso - Baia e Recintos</t>
  </si>
  <si>
    <t>VÁLVULA SOLENÓIDE 1" PARA GASES</t>
  </si>
  <si>
    <t>INSTALAÇÃO DE MANIFOLD 1+1</t>
  </si>
  <si>
    <t>VIDRO PLUMBÍFERO (2MM PB) PARA SALA DO RAIO-X - 1,30 X 0,70 M</t>
  </si>
  <si>
    <t>12 meses</t>
  </si>
  <si>
    <t>Administração Local</t>
  </si>
  <si>
    <t xml:space="preserve">SERVIÇOS PRELIMINARES /ADMINISTRAÇÃO / LIMPEZA E DEMOLIÇÃO </t>
  </si>
  <si>
    <t>Objeto: REFORMA E AMPLIACAO DO CENTRO DE CONTROLE ZOONOSE</t>
  </si>
  <si>
    <t>PLACA DE IDENTIFICAÇÃO PARA OBRA</t>
  </si>
  <si>
    <t>LOCAÇÃO DE CONTAINER TIPO DEPÓSITO - ÁREA MÍNIMA DE 13,80 M²</t>
  </si>
  <si>
    <t>LOCAÇÃO DE CONTAINER TIPO ESCRITÓRIO COM 1 VASO SANITÁRIO, 1 LAVATÓRIO E 1 PONTO PARA CHUVEIRO - ÁREA MÍNIMA DE 13,80 M²</t>
  </si>
  <si>
    <t>BANHEIRO QUÍMICO MODELO STANDARD, COM MANUTENÇÃO CONFORME EXIGÊNCIAS DA CETESB</t>
  </si>
  <si>
    <t>MONTAGEM E DESMONTAGEM DE ANDAIME TORRE METÁLICA COM ALTURA ATÉ 10 M</t>
  </si>
  <si>
    <t>ANDAIME TORRE METÁLICO (1,5 X 1,5 M) COM PISO METÁLICO</t>
  </si>
  <si>
    <t>TAPUME FIXO PARA FECHAMENTO DE ÁREAS, COM PORTÃO</t>
  </si>
  <si>
    <t>LOCAÇÃO DE OBRA DE EDIFICAÇÃO</t>
  </si>
  <si>
    <t>LIMPEZA MECANIZADA DO TERRENO, INCLUSIVE TRONCOS ATÉ 15 CM DE DIÂMETRO, COM CAMINHÃO À DISPOSIÇÃO DENTRO E FORA DA OBRA, COM TRANSPORTE NO RAIO DE ATÉ 1 KM</t>
  </si>
  <si>
    <t>REMOÇÃO DE ENTULHO SEPARADO DE OBRA COM CAÇAMBA METÁLICA - TERRA, ALVENARIA, CONCRETO, ARGAMASSA, MADEIRA, PAPEL, PLÁSTICO OU METAL</t>
  </si>
  <si>
    <t>TAXA DE MOBILIZAÇÃO E DESMOBILIZAÇÃO DE EQUIPAMENTOS PARA EXECUÇÃO DE ESTACA TIPO HÉLICE CONTÍNUA EM SOLO</t>
  </si>
  <si>
    <t>ESTACA TIPO HÉLICE CONTÍNUA, DIÂMETRO DE 30 CM EM SOLO</t>
  </si>
  <si>
    <t>CONCRETO USINADO, FCK = 30 MPA - PARA BOMBEAMENTO EM ESTACA HÉLICE CONTÍNUA</t>
  </si>
  <si>
    <t>LANÇAMENTO E ADENSAMENTO DE CONCRETO OU MASSA EM FUNDAÇÃO</t>
  </si>
  <si>
    <t>ARMADURA EM BARRA DE AÇO CA-50 (A OU B) FYK = 500 MPA</t>
  </si>
  <si>
    <t>ARMADURA EM BARRA DE AÇO CA-60 (A OU B) FYK = 600 MPA</t>
  </si>
  <si>
    <t>ESCAVAÇÃO MANUAL EM SOLO DE 1ª E 2ª CATEGORIA EM VALA OU CAVA ATÉ 1,5 M</t>
  </si>
  <si>
    <t>LASTRO DE CONCRETO IMPERMEABILIZADO</t>
  </si>
  <si>
    <t>FORMA EM MADEIRA COMUM PARA FUNDAÇÃO</t>
  </si>
  <si>
    <t>CONCRETO USINADO, FCK = 30 MPA - PARA BOMBEAMENTO</t>
  </si>
  <si>
    <t>IMPERMEABILIZAÇÃO EM PINTURA DE ASFALTO OXIDADO COM SOLVENTES ORGÂNICOS, SOBRE MASSA</t>
  </si>
  <si>
    <t>REATERRO MANUAL PARA SIMPLES REGULARIZAÇÃO SEM COMPACTAÇÃO</t>
  </si>
  <si>
    <t>FORMA PLANA EM COMPENSADO PARA ESTRUTURA CONVENCIONAL</t>
  </si>
  <si>
    <t>CONCRETO USINADO, FCK = 30 MPA</t>
  </si>
  <si>
    <t>LANÇAMENTO E ADENSAMENTO DE CONCRETO OU MASSA EM ESTRUTURA</t>
  </si>
  <si>
    <t>LAJE PRÉ-FABRICADA MISTA VIGOTA TRELIÇADA/LAJOTA CERÂMICA - LT 12 (8+4) E CAPA COM CONCRETO DE 25 MPA</t>
  </si>
  <si>
    <t>IMPERMEABILIZAÇÃO EM MEMBRANA DE ASFALTO MODIFICADO COM ELASTÔMEROS, NA COR PRETA</t>
  </si>
  <si>
    <t>ALVENARIA DE BLOCO DE CONCRETO DE VEDAÇÃO DE 14 X 19 X 39 CM - CLASSE C</t>
  </si>
  <si>
    <t>VERGAS, CONTRAVERGAS E PILARETES DE CONCRETO ARMADO</t>
  </si>
  <si>
    <t>DIVISÓRIA SANITÁRIA EM PAINEL LAMINADO MELAMÍNICO ESTRUTURAL COM PERFIS EM ALUMÍNIO, INCLUSIVE FERRAGEM COMPLETA PARA VÃO DE PORTA</t>
  </si>
  <si>
    <t>GRADIL EM AÇO GALVANIZADO ELETROFUNDIDO, MALHA 65 X 132 MM E PINTURA ELETROSTÁTICA</t>
  </si>
  <si>
    <t>TELA DE AÇO GALVANIZADO FIO Nº 10 BWG, MALHA DE 2´, TIPO ALAMBRADO DE SEGURANÇA</t>
  </si>
  <si>
    <t>ALAMBRADO EM TELA DE AÇO GALVANIZADO DE 2´, MONTANTES METÁLICOS RETOS</t>
  </si>
  <si>
    <t>ESTRUTURA DE MADEIRA TESOURADA PARA TELHA DE BARRO - VÃOS DE 13,01 A 18,00 M</t>
  </si>
  <si>
    <t>ESTRUTURA DE MADEIRA TESOURADA PARA TELHA DE BARRO - VÃOS ATÉ 7,00 M</t>
  </si>
  <si>
    <t>TELHA DE BARRO COLONIAL/PAULISTA</t>
  </si>
  <si>
    <t>TELHA ONDULADA TRANSLÚCIDA EM POLIPROPILENO</t>
  </si>
  <si>
    <t>CUMEEIRA DE BARRO EMBOÇADO TIPOS: PLAN, ROMANA, ITALIANA, FRANCESA E PAULISTINHA</t>
  </si>
  <si>
    <t>CALHA, RUFO, AFINS EM CHAPA GALVANIZADA Nº 24 - CORTE 1,00 M</t>
  </si>
  <si>
    <t>CHAPISCO</t>
  </si>
  <si>
    <t>EMBOÇO COMUM</t>
  </si>
  <si>
    <t>EMBOÇO DESEMPENADO COM ARGAMASSA INDUSTRIALIZADA</t>
  </si>
  <si>
    <t>REVESTIMENTO EM PLACA CERÂMICA ESMALTADA, TIPO MONOPOROSA, ASSENTADO E REJUNTADO COM ARGAMASSA INDUSTRIALIZADA</t>
  </si>
  <si>
    <t>COMPACTAÇÃO DE ATERRO MECANIZADO MÍNIMO DE 95% PN, SEM FORNECIMENTO DE SOLO EM ÁREAS FECHADAS</t>
  </si>
  <si>
    <t>LASTRO DE PEDRA BRITADA</t>
  </si>
  <si>
    <t>ARMADURA EM TELA SOLDADA DE AÇO</t>
  </si>
  <si>
    <t>ARGAMASSA DE REGULARIZAÇÃO E/OU PROTEÇÃO</t>
  </si>
  <si>
    <t>REVESTIMENTO VINÍLICO FLEXÍVEL EM MANTA HOMOGÊNEA, ESPESSURA DE 2 MM, COM IMPERMEABILIZANTE ACRÍLICO</t>
  </si>
  <si>
    <t>PLACA CERÂMICA ESMALTADA ANTIDERRAPANTE PEI-5 PARA ÁREA INTERNA COM SAÍDA PARA O EXTERIOR, GRUPO DE ABSORÇÃO BIIA, RESISTÊNCIA QUÍMICA A, ASSENTADO COM ARGAMASSA COLANTE INDUSTRIALIZADA</t>
  </si>
  <si>
    <t>RODAPÉ EM PLACA CERÂMICA ESMALTADA ANTIDERRAPANTE PEI-5 PARA ÁREA INTERNA COM SAÍDA PARA O EXTERIOR, GRUPO DE ABSORÇÃO BIIA, RESISTÊNCIA QUÍMICA A, ASSENTADO COM ARGAMASSA COLANTE INDUSTRIALIZADA</t>
  </si>
  <si>
    <t>CONCRETO PREPARADO NO LOCAL, FCK = 20 MPA</t>
  </si>
  <si>
    <t>NIVELAMENTO DE PISO EM CONCRETO COM ACABADORA DE SUPERFÍCIE</t>
  </si>
  <si>
    <t>PORTA EM LAMINADO FENÓLICO MELAMÍNICO COM ACABAMENTO LISO, BATENTE DE MADEIRA SEM REVESTIMENTO - 120 X 210 CM</t>
  </si>
  <si>
    <t>ARMÁRIO/GABINETE EMBUTIDO EM MDF SOB MEDIDA, REVESTIDO EM LAMINADO MELAMÍNICO, COM PORTAS E PRATELEIRAS</t>
  </si>
  <si>
    <t>TAMPO SOB MEDIDA EM COMPENSADO, REVESTIDO NA FACE SUPERIOR EM LAMINADO FENÓLICO MELAMÍNICO</t>
  </si>
  <si>
    <t>ARMÁRIO SOB MEDIDA EM COMPENSADO DE MADEIRA TOTALMENTE REVESTIDO EM LAMINADO MELAMÍNICO TEXTURIZADO, COMPLETO</t>
  </si>
  <si>
    <t>PORTA/PORTÃO TIPO GRADIL SOB MEDIDA</t>
  </si>
  <si>
    <t>PORTA DE ABRIR EM TELA ONDULADA DE AÇO GALVANIZADO, COMPLETA</t>
  </si>
  <si>
    <t>PORTA DE CORRER EM ALUMÍNIO COM VENEZIANA E VIDRO - COR BRANCA</t>
  </si>
  <si>
    <t>CAIXILHO EM ALUMÍNIO ANODIZADO MAXIM-AR, SOB MEDIDA - BRONZE/PRETO</t>
  </si>
  <si>
    <t>CAIXILHO EM ALUMÍNIO ANODIZADO BASCULANTE, SOB MEDIDA - BRONZE/PRETO</t>
  </si>
  <si>
    <t>VIDRO LISO TRANSPARENTE DE 6 MM</t>
  </si>
  <si>
    <t>VIDRO TEMPERADO INCOLOR DE 10 MM</t>
  </si>
  <si>
    <t>TELA DE PROTEÇÃO TIPO MOSQUITEIRA REMOVÍVEL, EM FIBRA DE VIDRO COM REVESTIMENTO EM PVC E REQUADRO EM ALUMÍNIO</t>
  </si>
  <si>
    <t>BATE-MACA OU PROTETOR DE PAREDE EM PVC, COM AMORTECIMENTO À IMPACTO, ALTURA DE 200 MM</t>
  </si>
  <si>
    <t>EQUIPAMENTO AUTOMATIZADOR DE PORTAS DESLIZANTES PARA FOLHA DUPLA</t>
  </si>
  <si>
    <t>MOLA AÉREA PARA PORTA, COM ESFORÇO ACIMA DE 50 KG ATÉ 60 KG</t>
  </si>
  <si>
    <t>REVESTIMENTO EM CHAPA DE AÇO INOXIDÁVEL PARA PROTEÇÃO DE PORTAS, ALTURA DE 40 CM</t>
  </si>
  <si>
    <t>PELÍCULA DE CONTROLE SOLAR REFLETIVA NA COR PRATA, PARA APLICAÇÃO EM VIDROS</t>
  </si>
  <si>
    <t>PORTA COM CHUMBO COMPLETA 0,90X 2,10</t>
  </si>
  <si>
    <t>TINTA ACRÍLICA ANTIMOFO EM MASSA, INCLUSIVE PREPARO</t>
  </si>
  <si>
    <t>EPÓXI EM MASSA, INCLUSIVE PREPARO</t>
  </si>
  <si>
    <t>ESMALTE À BASE DE ÁGUA EM MADEIRA, INCLUSIVE PREPARO</t>
  </si>
  <si>
    <t>ESMALTE À BASE ÁGUA EM SUPERFÍCIE METÁLICA, INCLUSIVE PREPARO</t>
  </si>
  <si>
    <t>ENTRADA COMPLETA DE ÁGUA COM ABRIGO E REGISTRO DE GAVETA, DN= 1´</t>
  </si>
  <si>
    <t>TUBO DE PVC RÍGIDO SOLDÁVEL MARROM, DN= 25 MM, (3/4´), INCLUSIVE CONEXÕES</t>
  </si>
  <si>
    <t>TUBO DE PVC RÍGIDO SOLDÁVEL MARROM, DN= 32 MM, (1´), INCLUSIVE CONEXÕES</t>
  </si>
  <si>
    <t>TUBO DE PVC RÍGIDO SOLDÁVEL MARROM, DN= 40 MM, (1 1/4´), INCLUSIVE CONEXÕES</t>
  </si>
  <si>
    <t>TUBO DE PVC RÍGIDO SOLDÁVEL MARROM, DN= 50 MM, (1 1/2´), INCLUSIVE CONEXÕES</t>
  </si>
  <si>
    <t>TUBO DE PVC RÍGIDO SOLDÁVEL MARROM, DN= 60 MM, (2´), INCLUSIVE CONEXÕES</t>
  </si>
  <si>
    <t>TUBO DE PVC RÍGIDO SOLDÁVEL MARROM, DN= 75 MM, (2 1/2´), INCLUSIVE CONEXÕES</t>
  </si>
  <si>
    <t>REGISTRO DE GAVETA EM LATÃO FUNDIDO SEM ACABAMENTO, DN= 2´</t>
  </si>
  <si>
    <t>REGISTRO DE GAVETA EM LATÃO FUNDIDO CROMADO COM CANOPLA, DN= 3/4´ - LINHA ESPECIAL</t>
  </si>
  <si>
    <t>REGISTRO DE GAVETA EM LATÃO FUNDIDO CROMADO COM CANOPLA, DN= 1´ - LINHA ESPECIAL</t>
  </si>
  <si>
    <t>REGISTRO DE GAVETA EM LATÃO FUNDIDO CROMADO COM CANOPLA, DN= 1 1/2´ - LINHA ESPECIAL</t>
  </si>
  <si>
    <t>REGISTRO REGULADOR DE VAZÃO PARA CHUVEIRO E DUCHA EM LATÃO CROMADO COM CANOPLA, DN= 1/2´</t>
  </si>
  <si>
    <t>VÁLVULA DE DESCARGA ANTIVANDALISMO, DN= 1 1/2´</t>
  </si>
  <si>
    <t>TUBO DE COBRE CLASSE E, DN= 22MM (3/4´), INCLUSIVE CONEXÕES</t>
  </si>
  <si>
    <t>TUBO DE COBRE CLASSE E, DN= 28MM (1´), INCLUSIVE CONEXÕES</t>
  </si>
  <si>
    <t>TUBO DE COBRE CLASSE E, DN= 42MM (1 1/2´), INCLUSIVE CONEXÕES</t>
  </si>
  <si>
    <t>TUBO DE COBRE CLASSE E, DN= 54MM (2´), INCLUSIVE CONEXÕES</t>
  </si>
  <si>
    <t>PROTEÇÃO PARA ISOLAMENTO TÉRMICO EM ALUMÍNIO</t>
  </si>
  <si>
    <t>ISOLAMENTO TÉRMICO EM POLIETILENO EXPANDIDO, ESPESSURA DE 5 MM, PARA TUBULAÇÃO DE 3/4´ (22 MM)</t>
  </si>
  <si>
    <t>ISOLAMENTO TÉRMICO EM POLIETILENO EXPANDIDO, ESPESSURA DE 5 MM, PARA TUBULAÇÃO DE 1´ (28 MM)</t>
  </si>
  <si>
    <t>ISOLAMENTO TÉRMICO EM POLIETILENO EXPANDIDO, ESPESSURA DE 10 MM, PARA TUBULAÇÃO DE 1 1/2´ (42 MM)</t>
  </si>
  <si>
    <t>ISOLAMENTO TÉRMICO EM POLIETILENO EXPANDIDO, ESPESSURA DE 10 MM, PARA TUBULAÇÃO DE 2´ (54 MM)</t>
  </si>
  <si>
    <t>TUBO DE PVC RÍGIDO BRANCO, PONTAS LISAS, SOLDÁVEL, LINHA ESGOTO SÉRIE NORMAL, DN= 40 MM, INCLUSIVE CONEXÕES</t>
  </si>
  <si>
    <t>TUBO DE PVC RÍGIDO BRANCO PXB COM VIROLA E ANEL DE BORRACHA, LINHA ESGOTO SÉRIE NORMAL, DN= 50 MM, INCLUSIVE CONEXÕES</t>
  </si>
  <si>
    <t>TUBO DE PVC RÍGIDO BRANCO PXB COM VIROLA E ANEL DE BORRACHA, LINHA ESGOTO SÉRIE NORMAL, DN= 75 MM, INCLUSIVE CONEXÕES</t>
  </si>
  <si>
    <t>TUBO DE PVC RÍGIDO BRANCO PXB COM VIROLA E ANEL DE BORRACHA, LINHA ESGOTO SÉRIE NORMAL, DN= 100 MM, INCLUSIVE CONEXÕES</t>
  </si>
  <si>
    <t>TUBO PVC RÍGIDO, TIPO COLETOR ESGOTO, JUNTA ELÁSTICA, DN= 150 MM, INCLUSIVE CONEXÕES</t>
  </si>
  <si>
    <t>TUBO PVC RÍGIDO, TIPO COLETOR ESGOTO, JUNTA ELÁSTICA, DN= 200 MM, INCLUSIVE CONEXÕES</t>
  </si>
  <si>
    <t>CAIXA SIFONADA DE PVC RÍGIDO DE 100 X 150 X 50 MM, COM GRELHA</t>
  </si>
  <si>
    <t>CAIXA SIFONADA DE PVC RÍGIDO DE 150 X 150 X 50 MM, COM GRELHA</t>
  </si>
  <si>
    <t>RALO SECO EM PVC RÍGIDO DE 100 X 40 MM, COM GRELHA</t>
  </si>
  <si>
    <t>CAIXA DE GORDURA EM ALVENARIA, 600 X 600 X 600 MM</t>
  </si>
  <si>
    <t>GRELHA COM CALHA E CESTO COLETOR PARA PISO EM AÇO INOXIDÁVEL, LARGURA DE 15 CM</t>
  </si>
  <si>
    <t>CHUVEIRO ELÉTRICO DE 6.500W / 220V COM RESISTÊNCIA BLINDADA</t>
  </si>
  <si>
    <t>RESERVATÓRIO TÉRMICO HORIZONTAL EM AÇO INOXIDÁVEL AISI 304, CAPACIDADE DE 500 LITROS</t>
  </si>
  <si>
    <t>BACIA SIFONADA DE LOUÇA SEM TAMPA - 6 LITROS</t>
  </si>
  <si>
    <t>LAVATÓRIO EM LOUÇA COM COLUNA SUSPENSA</t>
  </si>
  <si>
    <t>TANQUE DE LOUÇA COM COLUNA DE 30 LITROS</t>
  </si>
  <si>
    <t>TAMPO/BANCADA EM GRANITO, COM FRONTÃO, ESPESSURA DE 2 CM, ACABAMENTO POLIDO</t>
  </si>
  <si>
    <t>TAMPO/BANCADA EM CONCRETO ARMADO, REVESTIDO EM AÇO INOXIDÁVEL FOSCO POLIDO</t>
  </si>
  <si>
    <t>SABONETEIRA TIPO DISPENSER, PARA REFIL DE 800 ML</t>
  </si>
  <si>
    <t>TORNEIRA CLÍNICA COM VOLANTE TIPO ALAVANCA</t>
  </si>
  <si>
    <t>DUCHA HIGIÊNICA CROMADA</t>
  </si>
  <si>
    <t>TORNEIRA LONGA SEM ROSCA PARA USO GERAL, EM LATÃO FUNDIDO CROMADO</t>
  </si>
  <si>
    <t>TORNEIRA DE MESA PARA PIA COM BICA MÓVEL E AREJADOR EM LATÃO FUNDIDO CROMADO</t>
  </si>
  <si>
    <t>CAIXA DE DESCARGA DE EMBUTIR, ACIONAMENTO FRONTAL, COMPLETA</t>
  </si>
  <si>
    <t>TORNEIRA DE PAREDE EM ABS, DN 1/2´ OU 3/4´, 15CM</t>
  </si>
  <si>
    <t>TORNEIRA DE MESA PARA LAVATÓRIO, ACIONAMENTO HIDROMECÂNICO COM ALAVANCA, REGISTRO INTEGRADO REGULADOR DE VAZÃO, EM LATÃO CROMADO, DN= 1/2´</t>
  </si>
  <si>
    <t>MISTURADOR TERMOSTATO PARA CHUVEIRO OU DUCHA, ACABAMENTO CROMADO</t>
  </si>
  <si>
    <t>CUBA EM AÇO INOXIDÁVEL SIMPLES DE 400X340X140MM</t>
  </si>
  <si>
    <t>CUBA EM AÇO INOXIDÁVEL SIMPLES DE 500X400X300MM</t>
  </si>
  <si>
    <t>SIFÃO PLÁSTICO SANFONADO UNIVERSAL DE 1´</t>
  </si>
  <si>
    <t>SIFÃO DE METAL CROMADO DE 1 1/2´ X 2´</t>
  </si>
  <si>
    <t>SIFÃO DE METAL CROMADO DE 1´ X 1 1/2´</t>
  </si>
  <si>
    <t>VÁLVULA DE METAL CROMADO DE 1 1/2´</t>
  </si>
  <si>
    <t>VÁLVULA DE METAL CROMADO DE 1´</t>
  </si>
  <si>
    <t>BACIA SIFONADA DE LOUÇA PARA PESSOAS COM MOBILIDADE REDUZIDA - CAPACIDADE DE 6 LITROS</t>
  </si>
  <si>
    <t>TAMPA DE PLÁSTICO PARA BACIA SANITÁRIA</t>
  </si>
  <si>
    <t>LAVATÓRIO COLETIVO EM AÇO INOXIDÁVEL</t>
  </si>
  <si>
    <t>BARRA DE APOIO RETA, PARA PESSOAS COM MOBILIDADE REDUZIDA, EM TUBO DE AÇO INOXIDÁVEL DE 1 1/2´ X 800 MM</t>
  </si>
  <si>
    <t>BARRA DE APOIO EM ÂNGULO DE 90°, PARA PESSOAS COM MOBILIDADE REDUZIDA, EM TUBO DE AÇO INOXIDÁVEL DE 1 1/2´ X 800 X 800 MM</t>
  </si>
  <si>
    <t>BARRA DE APOIO LATERAL PARA LAVATÓRIO, PARA PESSOAS COM MOBILIDADE REDUZIDA, EM TUBO DE AÇO INOXIDÁVEL DE 1.1/4", COMPRIMENTO 25 A 30 CM</t>
  </si>
  <si>
    <t>PLACA PARA SINALIZAÇÃO TÁTIL (PAVIMENTO) EM BRAILE PARA CORRIMÃO</t>
  </si>
  <si>
    <t>PLACA DE IDENTIFICAÇÃO EM ALUMÍNIO PARA WC, COM DESENHO UNIVERSAL DE ACESSIBILIDADE</t>
  </si>
  <si>
    <t>CAIXA DE MEDIÇÃO EXTERNA TIPO ´M´ (900 X 1200 X 270) MM, PADRÃO CONCESSIONÁRIAS</t>
  </si>
  <si>
    <t>SUPORTE PARA 1 ISOLADOR DE BAIXA TENSÃO</t>
  </si>
  <si>
    <t>TRANSFORMADOR DE POTÊNCIA TRIFÁSICO DE 300 KVA, CLASSE 15 KV, A ÓLEO</t>
  </si>
  <si>
    <t>TERMINAL DE PRESSÃO/COMPRESSÃO PARA CABO DE 6 ATÉ 10 MM²</t>
  </si>
  <si>
    <t>TERMINAL DE PRESSÃO/COMPRESSÃO PARA CABO DE 16 MM²</t>
  </si>
  <si>
    <t>TERMINAL DE PRESSÃO/COMPRESSÃO PARA CABO DE 25 MM²</t>
  </si>
  <si>
    <t>TERMINAL DE PRESSÃO/COMPRESSÃO PARA CABO DE 35 MM²</t>
  </si>
  <si>
    <t>TERMINAL DE PRESSÃO/COMPRESSÃO PARA CABO DE 50 MM²</t>
  </si>
  <si>
    <t>TERMINAL DE PRESSÃO/COMPRESSÃO PARA CABO DE 70 MM²</t>
  </si>
  <si>
    <t>TERMINAL DE PRESSÃO/COMPRESSÃO PARA CABO DE 95 MM²</t>
  </si>
  <si>
    <t>TERMINAL DE PRESSÃO/COMPRESSÃO PARA CABO DE 150 MM²</t>
  </si>
  <si>
    <t>TERMINAL DE PRESSÃO/COMPRESSÃO PARA CABO DE 240 MM²</t>
  </si>
  <si>
    <t>CABO DE COBRE FLEXÍVEL DE 2,5 MM², ISOLAMENTO 0,6/1KV - ISOLAÇÃO HEPR 90°C</t>
  </si>
  <si>
    <t>CABO DE COBRE FLEXÍVEL DE 4 MM², ISOLAMENTO 0,6/1KV - ISOLAÇÃO HEPR 90°C</t>
  </si>
  <si>
    <t>CABO DE COBRE FLEXÍVEL DE 6 MM², ISOLAMENTO 0,6/1KV - ISOLAÇÃO HEPR 90°C</t>
  </si>
  <si>
    <t>CABO DE COBRE FLEXÍVEL DE 10 MM², ISOLAMENTO 0,6/1KV - ISOLAÇÃO HEPR 90°C</t>
  </si>
  <si>
    <t>CABO DE COBRE FLEXÍVEL DE 16 MM², ISOLAMENTO 0,6/1KV - ISOLAÇÃO HEPR 90°C</t>
  </si>
  <si>
    <t>CABO DE COBRE FLEXÍVEL DE 25 MM², ISOLAMENTO 0,6/1KV - ISOLAÇÃO HEPR 90°C</t>
  </si>
  <si>
    <t>CABO DE COBRE FLEXÍVEL DE 35 MM², ISOLAMENTO 0,6/1KV - ISOLAÇÃO HEPR 90°C</t>
  </si>
  <si>
    <t>CABO DE COBRE FLEXÍVEL DE 50 MM², ISOLAMENTO 0,6/1KV - ISOLAÇÃO HEPR 90°C</t>
  </si>
  <si>
    <t>CABO DE COBRE FLEXÍVEL DE 70 MM², ISOLAMENTO 0,6/1KV - ISOLAÇÃO HEPR 90°C</t>
  </si>
  <si>
    <t>CABO DE COBRE FLEXÍVEL DE 95 MM², ISOLAMENTO 0,6/1KV - ISOLAÇÃO HEPR 90°C</t>
  </si>
  <si>
    <t>CABO DE COBRE FLEXÍVEL DE 150 MM², ISOLAMENTO 0,6/1 KV - ISOLAÇÃO HEPR 90°C</t>
  </si>
  <si>
    <t>CABO DE COBRE FLEXÍVEL DE 240 MM², ISOLAMENTO 0,6/1KV - ISOLAÇÃO HEPR 90°C</t>
  </si>
  <si>
    <t>POSTE DE CONCRETO CIRCULAR, 200 KG, H = 7,00 M</t>
  </si>
  <si>
    <t>ELETRODUTO DE PVC RÍGIDO ROSCÁVEL DE 3/4´ - COM ACESSÓRIOS</t>
  </si>
  <si>
    <t>ELETRODUTO DE PVC RÍGIDO ROSCÁVEL DE 1´ - COM ACESSÓRIOS</t>
  </si>
  <si>
    <t>ELETRODUTO DE PVC RÍGIDO ROSCÁVEL DE 1 1/2´ - COM ACESSÓRIOS</t>
  </si>
  <si>
    <t>ELETRODUTO DE PVC RÍGIDO ROSCÁVEL DE 2´ - COM ACESSÓRIOS</t>
  </si>
  <si>
    <t>ELETRODUTO GALVANIZADO CONFORME NBR13057 -  3/4´ COM ACESSÓRIOS</t>
  </si>
  <si>
    <t>ELETRODUTO GALVANIZADO CONFORME NBR13057 -  1´ COM ACESSÓRIOS</t>
  </si>
  <si>
    <t>SAÍDA LATERAL SIMPLES, DIÂMETRO DE 1´</t>
  </si>
  <si>
    <t>ELETRODUTO CORRUGADO EM POLIETILENO DE ALTA DENSIDADE, DN= 50 MM, COM ACESSÓRIOS</t>
  </si>
  <si>
    <t>ELETRODUTO CORRUGADO EM POLIETILENO DE ALTA DENSIDADE, DN= 100 MM, COM ACESSÓRIOS</t>
  </si>
  <si>
    <t>ELETRODUTO METÁLICO FLEXÍVEL COM CAPA EM PVC DE 3/4´</t>
  </si>
  <si>
    <t>ELETROCALHA LISA GALVANIZADA A FOGO, 200 X 100 MM, COM ACESSÓRIOS</t>
  </si>
  <si>
    <t>ELETROCALHA PERFURADA GALVANIZADA A FOGO, 250X100 MM, COM ACESSÓRIOS</t>
  </si>
  <si>
    <t>TAMPA DE ENCAIXE PARA ELETROCALHA, GALVANIZADA A FOGO, L= 200 MM</t>
  </si>
  <si>
    <t>TAMPA DE ENCAIXE PARA ELETROCALHA, GALVANIZADA A FOGO, L= 250 MM</t>
  </si>
  <si>
    <t>SUPORTE PARA ELETROCALHA, GALVANIZADO A FOGO, 200X100 MM</t>
  </si>
  <si>
    <t>SUPORTE PARA ELETROCALHA, GALVANIZADO A FOGO, 250X100 MM</t>
  </si>
  <si>
    <t>CAIXA DE PASSAGEM EM CHAPA, COM TAMPA PARAFUSADA, 300 X 300 X 120 MM</t>
  </si>
  <si>
    <t>CONDULETE METÁLICO DE 3/4´</t>
  </si>
  <si>
    <t>CAIXA DE FERRO ESTAMPADA OCTOGONAL DE 3´ X 3´</t>
  </si>
  <si>
    <t>CAIXA EM PVC OCTOGONAL DE 4´ X 4´</t>
  </si>
  <si>
    <t>PLUGUE COM 2P+T DE 10A, 250V</t>
  </si>
  <si>
    <t>PLUGUE PROLONGADOR COM 2P+T DE 10A, 250V</t>
  </si>
  <si>
    <t>LÂMPADA LED TUBULAR T8 COM BASE G13, DE 1850 ATÉ 2000 IM - 18 A 20 W</t>
  </si>
  <si>
    <t>LÂMPADA LED 13,5W, COM BASE E-27, 1400 ATÉ 1510 LM</t>
  </si>
  <si>
    <t>LUMINÁRIA BLINDADA OVAL DE SOBREPOR OU ARANDELA, PARA LÂMPADA FLUORESCENTES COMPACTA</t>
  </si>
  <si>
    <t>LUMINÁRIA RETANGULAR DE EMBUTIR TIPO CALHA FECHADA, COM DIFUSOR PLANO, PARA 2 LÂMPADAS FLUORESCENTES TUBULARES DE 28 W/32 W/36 W/54 W</t>
  </si>
  <si>
    <t>LUMINÁRIA REDONDA DE EMBUTIR COM DIFUSOR RECUADO, PARA 1 OU 2 LÂMPADAS FLUORESCENTES COMPACTAS DE 15 W/18 W/20 W/23 W/26 W</t>
  </si>
  <si>
    <t>LUMINÁRIA TRIANGULAR DE SOBREPOR TIPO ARANDELA PARA FLUORESCENTE COMPACTA DE 15 W/20 W/23 W</t>
  </si>
  <si>
    <t>BLOCO AUTÔNOMO DE ILUMINAÇÃO DE EMERGÊNCIA LED, COM AUTONOMIA MÍNIMA DE 3 HORAS, FLUXO LUMINOSO DE 2.000 ATÉ 3.000 LÚMENS, EQUIPADO COM 2 FARÓIS</t>
  </si>
  <si>
    <t>TOMADA RJ 11 PARA TELEFONE, SEM PLACA</t>
  </si>
  <si>
    <t>TOMADA RJ 45 PARA REDE DE DADOS, COM PLACA</t>
  </si>
  <si>
    <t>TOMADA 2P+T DE 10 A - 250 V, COMPLETA</t>
  </si>
  <si>
    <t>TOMADA 2P+T DE 20 A - 250 V, COMPLETA</t>
  </si>
  <si>
    <t>CONJUNTO 2 TOMADAS 2P+T DE 10 A, COMPLETO</t>
  </si>
  <si>
    <t>INTERRUPTOR COM 1 TECLA SIMPLES E PLACA</t>
  </si>
  <si>
    <t>INTERRUPTOR COM 2 TECLAS, 1 SIMPLES, 1 PARALELO E PLACA</t>
  </si>
  <si>
    <t>INTERRUPTOR BIPOLAR PARALELO, 1 TECLA DUPLA E PLACA</t>
  </si>
  <si>
    <t>CONDULETE METÁLICO DE 1´</t>
  </si>
  <si>
    <t>CAIXA EM PVC DE 4´ X 2´</t>
  </si>
  <si>
    <t>CAIXA EM PVC DE 4´ X 4´</t>
  </si>
  <si>
    <t>PLACA DE 4´ X 2´</t>
  </si>
  <si>
    <t>PLACA DE 4´ X 4´</t>
  </si>
  <si>
    <t>QUADRO TELEBRÁS DE EMBUTIR DE 400 X 400 X 120 MM</t>
  </si>
  <si>
    <t>QUADRO DE DISTRIBUIÇÃO UNIVERSAL DE EMBUTIR, PARA DISJUNTORES 24 DIN / 18 BOLT-ON - 150 A - SEM COMPONENTES</t>
  </si>
  <si>
    <t>QUADRO DE DISTRIBUIÇÃO UNIVERSAL DE EMBUTIR, PARA DISJUNTORES 34 DIN / 24 BOLT-ON - 150 A - SEM COMPONENTES</t>
  </si>
  <si>
    <t>MINI-DISJUNTOR TERMOMAGNÉTICO, TRIPOLAR 220/380 V, CORRENTE DE 63 A</t>
  </si>
  <si>
    <t>MINI-DISJUNTOR TERMOMAGNÉTICO, TRIPOLAR 400 V, CORRENTE DE 80 A ATÉ 125 A</t>
  </si>
  <si>
    <t>MINI-DISJUNTOR TERMOMAGNÉTICO, UNIPOLAR 127/220 V, CORRENTE DE 10 A ATÉ 32 A</t>
  </si>
  <si>
    <t>MINI-DISJUNTOR TERMOMAGNÉTICO, UNIPOLAR 127/220 V, CORRENTE DE 40 A ATÉ 50 A</t>
  </si>
  <si>
    <t>MINI-DISJUNTOR TERMOMAGNÉTICO, BIPOLAR 220/380 V, CORRENTE DE 10 A ATÉ 32 A</t>
  </si>
  <si>
    <t>MINI-DISJUNTOR TERMOMAGNÉTICO, BIPOLAR 220/380 V, CORRENTE DE 40 A ATÉ 50 A</t>
  </si>
  <si>
    <t>MINI-DISJUNTOR TERMOMAGNÉTICO, BIPOLAR 220/380 V, CORRENTE DE 63 A</t>
  </si>
  <si>
    <t>SUPRESSOR DE SURTO MONOFÁSICO, CORRENTE NOMINAL 4 A 11 KA, IMAX. DE SURTO 12 ATÉ 15 KA</t>
  </si>
  <si>
    <t>SUPRESSOR DE SURTO MONOFÁSICO, CORRENTE NOMINAL 20 KA, IMAX. DE SURTO 50 ATÉ 80 KA</t>
  </si>
  <si>
    <t>DISPOSITIVO DE PROTEÇÃO CONTRA SURTO, 1 POLO, SUPORTABILIDADE &lt;= 4 KV, UN ATÉ 240V/415V, IIMP = 60 KA, CURVA DE ENSAIO 10/350µS - CLASSE 1</t>
  </si>
  <si>
    <t>DISPOSITIVO DIFERENCIAL RESIDUAL DE 40 A X 30 MA - 2 POLOS</t>
  </si>
  <si>
    <t>DISPOSITIVO DIFERENCIAL RESIDUAL DE 25 A X 30 MA - 4 POLOS</t>
  </si>
  <si>
    <t>ISOLADOR EM EPÓXI DE 1 KV PARA BARRAMENTO</t>
  </si>
  <si>
    <t>BARRA DE NEUTRO E/OU TERRA</t>
  </si>
  <si>
    <t>BARRAMENTO DE COBRE NU</t>
  </si>
  <si>
    <t>POSTE TELECÔNICO EM AÇO SAE 1010/1020 GALVANIZADO A FOGO, COM ESPERA PARA UMA LUMINÁRIA, ALTURA DE 3,00 M</t>
  </si>
  <si>
    <t>SUPORTE TUBULAR DE FIXAÇÃO EM POSTE PARA 2 LUMINÁRIAS TIPO PÉTALA</t>
  </si>
  <si>
    <t>LUMINÁRIA RETANGULAR FECHADA PARA ILUMINAÇÃO EXTERNA EM POSTE, TIPO PÉTALA PEQUENA</t>
  </si>
  <si>
    <t>CAIXA DE PASSAGEM EM ALUMÍNIO FUNDIDO À PROVA DE TEMPO, 300 X 300 MM</t>
  </si>
  <si>
    <t>HASTE DE ATERRAMENTO DE 3/4´ X 3 M</t>
  </si>
  <si>
    <t>ISOLADOR TIPO PINO PARA 15 KV, INCLUSIVE PINO (POSTE)</t>
  </si>
  <si>
    <t>BRAÇADEIRA CIRCULAR EM AÇO CARBONO GALVANIZADO, DIÂMETRO NOMINAL DE 140 ATÉ 300 MM</t>
  </si>
  <si>
    <t>CONTATOR DE POTÊNCIA 38 A/40 A - 2NA+2NF</t>
  </si>
  <si>
    <t>RELÉ FOTOELÉTRICO 50/60 HZ, 110/220 V, 1200 VA, COMPLETO</t>
  </si>
  <si>
    <t>CABO DE COBRE DE 6 MM², ISOLAMENTO 0,6/1 KV - ISOLAÇÃO EM PVC 70°C</t>
  </si>
  <si>
    <t>CABO DE COBRE DE 10 MM², ISOLAMENTO 0,6/1 KV - ISOLAÇÃO EM PVC 70°C</t>
  </si>
  <si>
    <t>CONCRETO NÃO ESTRUTURAL EXECUTADO NO LOCAL, MÍNIMO 150 KG CIMENTO / M³</t>
  </si>
  <si>
    <t>CAPTOR TIPO FRANKLIN, H= 300 MM, 4 PONTOS, 2 DESCIDAS, ACABAMENTO CROMADO</t>
  </si>
  <si>
    <t>CAPTOR TIPO TERMINAL AÉREO, H= 300 MM EM ALUMÍNIO</t>
  </si>
  <si>
    <t>ISOLADOR GALVANIZADO USO GERAL, REFORÇADO PARA FIXAÇÃO A 90°</t>
  </si>
  <si>
    <t>ISOLADOR GALVANIZADO PARA MASTRO DE DIÂMETRO 2´, REFORÇADO COM 2 DESCIDAS</t>
  </si>
  <si>
    <t>BRAÇADEIRA DE CONTRAVENTAGEM PARA MASTRO DE DIÂMETRO 2´</t>
  </si>
  <si>
    <t>APOIO PARA MASTRO DE DIÂMETRO 2´</t>
  </si>
  <si>
    <t>BASE PARA MASTRO DE DIÂMETRO 2´</t>
  </si>
  <si>
    <t>MASTRO SIMPLES GALVANIZADO DE DIÂMETRO 2´</t>
  </si>
  <si>
    <t>SINALIZADOR DE OBSTÁCULO SIMPLES, SEM CÉLULA FOTOELÉTRICA</t>
  </si>
  <si>
    <t>CAIXA DE INSPEÇÃO SUSPENSA</t>
  </si>
  <si>
    <t>CONECTOR CABO/HASTE DE 3/4´</t>
  </si>
  <si>
    <t>CONECTOR DE EMENDA EM LATÃO PARA CABO DE ATÉ 50 MM² COM 4 PARAFUSOS</t>
  </si>
  <si>
    <t>HASTE DE ATERRAMENTO DE 5/8´ X 3 M</t>
  </si>
  <si>
    <t>CLIPS DE FIXAÇÃO PARA VERGALHÃO EM AÇO GALVANIZADO DE 3/8´</t>
  </si>
  <si>
    <t>BARRA CONDUTORA CHATA EM ALUMÍNIO DE 3/4´ X 1/4´, INCLUSIVE ACESSÓRIOS DE FIXAÇÃO</t>
  </si>
  <si>
    <t>TAMPA PARA CAIXA DE INSPEÇÃO CILÍNDRICA, AÇO GALVANIZADO</t>
  </si>
  <si>
    <t>SOLDA EXOTÉRMICA CONEXÃO CABO-CABO HORIZONTAL EM X, BITOLA DO CABO DE 16-16MM² A 35-35MM²</t>
  </si>
  <si>
    <t>SOLDA EXOTÉRMICA CONEXÃO CABO-CABO HORIZONTAL EM X, BITOLA DO CABO DE 50-25MM² A 95-50MM²</t>
  </si>
  <si>
    <t>SOLDA EXOTÉRMICA CONEXÃO CABO-CABO HORIZONTAL EM T, BITOLA DO CABO DE 16-16MM² A 50-35MM², 70-35MM² E 95-35MM²</t>
  </si>
  <si>
    <t>TUBO DE COBRE CLASSE A, DN= 15MM (1/2´), INCLUSIVE CONEXÕES</t>
  </si>
  <si>
    <t>TUBO DE COBRE CLASSE A, DN= 22MM (3/4´), INCLUSIVE CONEXÕES</t>
  </si>
  <si>
    <t>TUBO DE COBRE CLASSE A, DN= 28MM (1´), INCLUSIVE CONEXÕES</t>
  </si>
  <si>
    <t>TUBO DE COBRE CLASSE A, DN= 35MM (1 1/4´), INCLUSIVE CONEXÕES</t>
  </si>
  <si>
    <t>TUBO DE COBRE CLASSE A, DN= 42MM (1 1/2´), INCLUSIVE CONEXÕES</t>
  </si>
  <si>
    <t>VÁLVULA DE RETENÇÃO HORIZONTAL EM BRONZE, DN= 3/4´</t>
  </si>
  <si>
    <t>VÁLVULA DE RETENÇÃO HORIZONTAL EM BRONZE, DN= 1´</t>
  </si>
  <si>
    <t>VÁLVULA DE RETENÇÃO HORIZONTAL EM BRONZE, DN= 1 1/4´</t>
  </si>
  <si>
    <t>VÁLVULA DE RETENÇÃO HORIZONTAL EM BRONZE, DN= 1 1/2´</t>
  </si>
  <si>
    <t>VÁLVULA DE GAVETA EM BRONZE, HASTE ASCENDENTE, CLASSE 150 LIBRAS PARA VAPOR SATURADO E 300 LIBRAS PARA ÁGUA, ÓLEO E GÁS, DN= 1/2´</t>
  </si>
  <si>
    <t>VÁLVULA GLOBO EM BRONZE, CLASSE 150 LIBRAS PARA VAPOR SATURADO E 300 LIBRAS PARA ÁGUA, ÓLEO E GÁS, DN= 1´</t>
  </si>
  <si>
    <t>VÁLVULA GLOBO EM BRONZE, CLASSE 150 LIBRAS PARA VAPOR SATURADO E 300 LIBRAS PARA ÁGUA, ÓLEO E GÁS, DN= 1 1/2´</t>
  </si>
  <si>
    <t>PRESSOSTATO DIFERENCIAL AJUSTÁVEL MECÂNICO, MONTAGEM INFERIOR COM DIÂMETRO DE 1/2" E/OU 1/4", FAIXA DE OPERAÇÃO ATÉ 16 BAR</t>
  </si>
  <si>
    <t>MANÔMETRO COM MOSTRADOR DE 4´, ESCALAS: 0-4 / 0-7 / 0-10 / 0-17 / 0-21 / 0-28 KG/CM²</t>
  </si>
  <si>
    <t>PIGTAIL EM LATÃO PARA MANÔMETRO, DN= 1/2´</t>
  </si>
  <si>
    <t>FILTRO ´Y´ CORPO EM BRONZE, PRESSÃO DE SERVIÇO ATÉ 20,7 BAR (PN 20), DN= 1 1/2´</t>
  </si>
  <si>
    <t>AR CONDICIONADO A FRIO, TIPO SPLIT PAREDE COM CAPACIDADE DE 24.000 BTU/H</t>
  </si>
  <si>
    <t>GRUPO GERADOR COM POTÊNCIA DE 88/80 KVA, VARIAÇÃO DE + OU - 10% - COMPLETO</t>
  </si>
  <si>
    <t>CÂMARA FRIGORÍFICA PARA CONGELADOS</t>
  </si>
  <si>
    <t>CABO ÓPTICO MULTIMODO, 4 FIBRAS, 50/125 µM - USO INTERNO/EXTERNO</t>
  </si>
  <si>
    <t>CABO TELEFÔNICO CI, COM 20 PARES DE 0,50 MM, PARA CENTRAIS TELEFÔNICAS, EQUIPAMENTOS E REDE INTERNA</t>
  </si>
  <si>
    <t>CONECTOR RJ-45 FÊMEA - CATEGORIA 6</t>
  </si>
  <si>
    <t>GUIA ORGANIZADORA DE CABOS PARA RACK, 19´ 1 U</t>
  </si>
  <si>
    <t>PATCH CORDS DE 2,00 OU 3,00 M - RJ-45 / RJ-45 - CATEGORIA 6A</t>
  </si>
  <si>
    <t>PATCH PANEL DE 24 PORTAS - CATEGORIA 6</t>
  </si>
  <si>
    <t>PERFILADO PERFURADO 38 X 38 MM EM CHAPA 14 PRÉ-ZINCADA, COM ACESSÓRIOS</t>
  </si>
  <si>
    <t>RACK FECHADO PADRÃO METÁLICO, 19 X 12 US X 470 MM</t>
  </si>
  <si>
    <t>CABO PARA REDE 24 AWG COM 4 PARES, CATEGORIA 6</t>
  </si>
  <si>
    <t>ABRIGO DE HIDRANTE DE 1 1/2´ COMPLETO - INCLUSIVE MANGUEIRA DE 30 M (2 X 15 M)</t>
  </si>
  <si>
    <t>EXTINTOR MANUAL DE PÓ QUÍMICO SECO BC - CAPACIDADE DE 4 KG</t>
  </si>
  <si>
    <t>EXTINTOR MANUAL DE ÁGUA PRESSURIZADA - CAPACIDADE DE 10 LITROS</t>
  </si>
  <si>
    <t>EXTINTOR MANUAL DE GÁS CARBÔNICO 5 BC - CAPACIDADE DE 6 KG</t>
  </si>
  <si>
    <t>ACIONADOR MANUAL QUEBRA-VIDRO ENDEREÇÁVEL</t>
  </si>
  <si>
    <t>MÓDULO ISOLADOR, MÓDULO ENDEREÇADOR PARA AUDIOVISUAL</t>
  </si>
  <si>
    <t>DETECTOR ÓPTICO DE FUMAÇA COM BASE ENDEREÇÁVEL</t>
  </si>
  <si>
    <t>SINALIZADOR AUDIOVISUAL ENDEREÇÁVEL COM LED</t>
  </si>
  <si>
    <t>CENTRAL DE DETECÇÃO E ALARME DE INCÊNDIO COMPLETA, AUTONOMIA DE 1 HORA PARA 12 LAÇOS, 220 V/12 V</t>
  </si>
  <si>
    <t>PLACA COMEMORATIVA EM AÇO INOXIDÁVEL ESCOVADO</t>
  </si>
  <si>
    <t>PLACA DE IDENTIFICAÇÃO EM PVC COM TEXTO EM VINIL</t>
  </si>
  <si>
    <t>PLACA DE IDENTIFICAÇÃO EM ACRÍLICO COM TEXTO EM VINIL</t>
  </si>
  <si>
    <t>PLACA DE SINALIZAÇÃO EM PVC FOTOLUMINESCENTE (200X200MM), COM INDICAÇÃO DE EQUIPAMENTOS DE ALARME, DETECÇÃO E EXTINÇÃO DE INCÊNDIO</t>
  </si>
  <si>
    <t>PLACA DE SINALIZAÇÃO EM PVC FOTOLUMINESCENTE (240X120MM), COM INDICAÇÃO DE ROTA DE EVACUAÇÃO E SAÍDA DE EMERGÊNCIA</t>
  </si>
  <si>
    <t>SINALIZAÇÃO HORIZONTAL COM TINTA VINÍLICA OU ACRÍLICA</t>
  </si>
  <si>
    <t>REATERRO MANUAL APILOADO SEM CONTROLE DE COMPACTAÇÃO</t>
  </si>
  <si>
    <t>ANEL PRÉ-MOLDADO DE CONCRETO COM DIÂMETRO DE 3,00 M</t>
  </si>
  <si>
    <t>IMPERMEABILIZAÇÃO EM ARGAMASSA POLIMÉRICA PARA UMIDADE E ÁGUA DE PERCOLAÇÃO</t>
  </si>
  <si>
    <t>PORTA EM ALUMÍNIO ANODIZADO DE ABRIR, TIPO VENEZIANA, SOB MEDIDA - BRONZE/PRETO</t>
  </si>
  <si>
    <t>ESCADA MARINHEIRO COM GUARDA CORPO (DEGRAU EM ´T´)</t>
  </si>
  <si>
    <t>GUARDA-CORPO TUBULAR COM TELA EM AÇO GALVANIZADO, DIÂMETRO DE 1 1/2´</t>
  </si>
  <si>
    <t>CONJUNTO MOTOR-BOMBA (CENTRÍFUGA) 1 CV, MONOESTÁGIO TRIFÁSICO, HMAN= 8 A 25 MCA E Q= 11 A 1,50 M³/H</t>
  </si>
  <si>
    <t>TUBO DE PVC RÍGIDO SOLDÁVEL MARROM, DN= 85 MM, (3´), INCLUSIVE CONEXÕES</t>
  </si>
  <si>
    <t>REGISTRO DE GAVETA EM LATÃO FUNDIDO SEM ACABAMENTO, DN= 1´</t>
  </si>
  <si>
    <t>REGISTRO DE GAVETA EM LATÃO FUNDIDO SEM ACABAMENTO, DN= 1 1/4´</t>
  </si>
  <si>
    <t>REGISTRO DE GAVETA EM LATÃO FUNDIDO SEM ACABAMENTO, DN= 1 1/2´</t>
  </si>
  <si>
    <t>REGISTRO DE GAVETA EM LATÃO FUNDIDO SEM ACABAMENTO, DN= 2 1/2´</t>
  </si>
  <si>
    <t>REGISTRO DE GAVETA EM LATÃO FUNDIDO SEM ACABAMENTO, DN= 3´</t>
  </si>
  <si>
    <t>VÁLVULA DE RETENÇÃO VERTICAL EM BRONZE, DN= 1 1/4´</t>
  </si>
  <si>
    <t>VÁLVULA DE RETENÇÃO DE PÉ COM CRIVO EM BRONZE, DN= 1 1/2´</t>
  </si>
  <si>
    <t>TORNEIRA DE BOIA, DN= 1´</t>
  </si>
  <si>
    <t>BROCA EM CONCRETO ARMADO DIÂMETRO DE 25 CM - COMPLETA</t>
  </si>
  <si>
    <t>ALVENARIA DE EMBASAMENTO EM BLOCO DE CONCRETO DE 14 X 19 X 39 CM - CLASSE A</t>
  </si>
  <si>
    <t>ALVENARIA DE BLOCO DE CONCRETO ESTRUTURAL 14 X 19 X 39 CM - CLASSE B</t>
  </si>
  <si>
    <t>PORTÃO TUBULAR EM TELA DE AÇO GALVANIZADO ATÉ 2,50 M DE ALTURA, COMPLETO</t>
  </si>
  <si>
    <t>TINTA LÁTEX EM MASSA, INCLUSIVE PREPARO</t>
  </si>
  <si>
    <t>ABERTURA DE CAIXA ATÉ 25 CM, INCLUI ESCAVAÇÃO, COMPACTAÇÃO, TRANSPORTE E PREPARO DO SUB-LEITO</t>
  </si>
  <si>
    <t>LASTRO DE AREIA</t>
  </si>
  <si>
    <t>PAVIMENTAÇÃO EM LAJOTA DE CONCRETO 35 MPA, ESPESSURA 8 CM, TIPOS: RAQUETE, RETANGULAR, SEXTAVADO E 16 FACES, COM REJUNTE EM AREIA</t>
  </si>
  <si>
    <t>PISO COM REQUADRO EM CONCRETO SIMPLES COM CONTROLE DE FCK= 20 MPA</t>
  </si>
  <si>
    <t>BATE-RODA EM CONCRETO PRÉ-MOLDADO</t>
  </si>
  <si>
    <t>PLACA PARA SINALIZAÇÃO TÁTIL (INÍCIO OU FINAL) EM BRAILE PARA CORRIMÃO</t>
  </si>
  <si>
    <t>TINTA ACRÍLICA PARA SINALIZAÇÃO VISUAL DE PISO, COM ACABAMENTO MICROTEXTURIZADO E ANTIDERRAPANTE</t>
  </si>
  <si>
    <t>PLACA DE IDENTIFICAÇÃO PARA ESTACIONAMENTO, COM DESENHO UNIVERSAL DE ACESSIBILIDADE, TIPO PEDESTAL</t>
  </si>
  <si>
    <t>SINALIZAÇÃO COM PICTOGRAMA PARA VAGA DE ESTACIONAMENTO, COM FAIXAS DEMARCATÓRIAS</t>
  </si>
  <si>
    <t>SINALIZAÇÃO COM PICTOGRAMA AUTOADESIVO EM POLICARBONATO PARA PISO 80 CM X 120 CM - ÁREA DE RESGATE</t>
  </si>
  <si>
    <t>PLACA DE SINALIZAÇÃO TÁTIL EM POLIESTIRENO COM ALTO RELEVO EM BRAILE, PARA IDENTIFICAÇÃO DE PAVIMENTOS</t>
  </si>
  <si>
    <t>TERRA VEGETAL ORGÂNICA COMUM</t>
  </si>
  <si>
    <t>LIMPEZA E REGULARIZAÇÃO DE ÁREAS PARA AJARDINAMENTO (JARDINS E CANTEIROS)</t>
  </si>
  <si>
    <t>PLANTIO DE GRAMA ESMERALDA EM PLACAS (JARDINS E CANTEIROS)</t>
  </si>
  <si>
    <t>ELABORAÇÃO DE PROJETO DE ADEQUAÇÃO DE ENTRADA DE ENERGIA ELÉTRICA JUNTO A CONCESSIONÁRIA, COM MEDIÇÃO EM MÉDIA TENSÃO, SUBESTAÇÃO SIMPLIFICADA E DEMANDA DE 75 KVA A 300 KVA</t>
  </si>
  <si>
    <t>LIMPEZA FINAL DA OBRA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</si>
</sst>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#,##0.00\ ;\-#,##0.00\ ;&quot; -&quot;#\ ;@\ "/>
    <numFmt numFmtId="165" formatCode="00\.00"/>
    <numFmt numFmtId="166" formatCode="_(* #,##0.00_);_(* \(#,##0.00\);_(* &quot;-&quot;??_);_(@_)"/>
    <numFmt numFmtId="167" formatCode="#,##0.00_ ;\-#,##0.00\ "/>
    <numFmt numFmtId="169" formatCode="[$-416]mmm\-yy;@"/>
    <numFmt numFmtId="177" formatCode="mm/yy"/>
    <numFmt numFmtId="178" formatCode="_(* #,##0_);_(* \(#,##0\);_(* &quot;-&quot;??_);_(@_)"/>
  </numFmts>
  <fonts count="40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angal"/>
      <family val="2"/>
    </font>
    <font>
      <sz val="10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9"/>
      <color rgb="FFFF0000"/>
      <name val="Arial"/>
      <family val="2"/>
    </font>
    <font>
      <b/>
      <sz val="9"/>
      <color indexed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indexed="8"/>
      <name val="Arial"/>
      <family val="2"/>
    </font>
    <font>
      <sz val="10"/>
      <name val="Arial"/>
      <family val="2"/>
      <charset val="1"/>
    </font>
    <font>
      <sz val="10"/>
      <name val="Arial"/>
      <family val="2"/>
    </font>
    <font>
      <sz val="9"/>
      <color indexed="10"/>
      <name val="Arial"/>
      <family val="2"/>
    </font>
    <font>
      <vertAlign val="superscript"/>
      <sz val="9"/>
      <color theme="1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0"/>
      <name val="Calibri"/>
      <family val="2"/>
      <scheme val="minor"/>
    </font>
    <font>
      <sz val="11"/>
      <color indexed="8"/>
      <name val="Calibri"/>
      <family val="2"/>
    </font>
    <font>
      <b/>
      <sz val="9"/>
      <color rgb="FFFF0000"/>
      <name val="Arial"/>
      <family val="2"/>
    </font>
    <font>
      <b/>
      <sz val="9"/>
      <name val="Arial Unicode MS"/>
      <family val="2"/>
    </font>
    <font>
      <b/>
      <sz val="9"/>
      <color indexed="8"/>
      <name val="Arial Unicode MS"/>
      <family val="2"/>
    </font>
    <font>
      <sz val="9"/>
      <name val="Arial Unicode MS"/>
      <family val="2"/>
    </font>
    <font>
      <sz val="9"/>
      <color indexed="30"/>
      <name val="Arial"/>
      <family val="2"/>
    </font>
    <font>
      <b/>
      <sz val="9"/>
      <color indexed="12"/>
      <name val="Arial"/>
      <family val="2"/>
    </font>
    <font>
      <b/>
      <sz val="9"/>
      <color indexed="30"/>
      <name val="Arial Unicode MS"/>
      <family val="2"/>
    </font>
    <font>
      <sz val="9"/>
      <color indexed="12"/>
      <name val="Arial"/>
      <family val="2"/>
    </font>
    <font>
      <sz val="9"/>
      <color indexed="6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D9D9D9"/>
      </patternFill>
    </fill>
    <fill>
      <patternFill patternType="solid">
        <fgColor rgb="FFC0C0C0"/>
        <bgColor rgb="FF000000"/>
      </patternFill>
    </fill>
    <fill>
      <patternFill patternType="solid">
        <fgColor rgb="FFC0C0C0"/>
      </patternFill>
    </fill>
    <fill>
      <patternFill patternType="solid">
        <fgColor theme="0" tint="-0.249977111117893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41">
    <xf numFmtId="0" fontId="0" fillId="0" borderId="0"/>
    <xf numFmtId="164" fontId="8" fillId="0" borderId="0" applyFill="0" applyBorder="0" applyAlignment="0" applyProtection="0"/>
    <xf numFmtId="0" fontId="9" fillId="0" borderId="0"/>
    <xf numFmtId="0" fontId="9" fillId="0" borderId="0"/>
    <xf numFmtId="166" fontId="9" fillId="0" borderId="0" applyFont="0" applyFill="0" applyBorder="0" applyAlignment="0" applyProtection="0"/>
    <xf numFmtId="0" fontId="7" fillId="0" borderId="0"/>
    <xf numFmtId="44" fontId="7" fillId="0" borderId="0" applyFont="0" applyFill="0" applyBorder="0" applyAlignment="0" applyProtection="0"/>
    <xf numFmtId="166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6" fillId="0" borderId="0"/>
    <xf numFmtId="0" fontId="11" fillId="0" borderId="0"/>
    <xf numFmtId="9" fontId="9" fillId="0" borderId="0" applyFont="0" applyFill="0" applyBorder="0" applyAlignment="0" applyProtection="0"/>
    <xf numFmtId="0" fontId="12" fillId="0" borderId="0"/>
    <xf numFmtId="0" fontId="5" fillId="0" borderId="0"/>
    <xf numFmtId="0" fontId="5" fillId="0" borderId="0"/>
    <xf numFmtId="166" fontId="10" fillId="0" borderId="0" applyFont="0" applyFill="0" applyBorder="0" applyAlignment="0" applyProtection="0"/>
    <xf numFmtId="43" fontId="4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3" fillId="0" borderId="0"/>
    <xf numFmtId="0" fontId="20" fillId="0" borderId="0"/>
    <xf numFmtId="0" fontId="21" fillId="0" borderId="0"/>
    <xf numFmtId="0" fontId="22" fillId="0" borderId="0"/>
    <xf numFmtId="0" fontId="23" fillId="0" borderId="0"/>
    <xf numFmtId="0" fontId="23" fillId="0" borderId="0"/>
    <xf numFmtId="0" fontId="9" fillId="0" borderId="0"/>
    <xf numFmtId="0" fontId="3" fillId="0" borderId="0"/>
    <xf numFmtId="0" fontId="24" fillId="0" borderId="0"/>
    <xf numFmtId="0" fontId="2" fillId="0" borderId="0"/>
    <xf numFmtId="0" fontId="27" fillId="0" borderId="0"/>
    <xf numFmtId="0" fontId="27" fillId="0" borderId="0"/>
    <xf numFmtId="0" fontId="28" fillId="0" borderId="0"/>
    <xf numFmtId="0" fontId="9" fillId="0" borderId="0"/>
    <xf numFmtId="0" fontId="30" fillId="0" borderId="0"/>
    <xf numFmtId="0" fontId="30" fillId="0" borderId="0"/>
    <xf numFmtId="43" fontId="30" fillId="0" borderId="0"/>
    <xf numFmtId="43" fontId="27" fillId="0" borderId="0"/>
    <xf numFmtId="0" fontId="1" fillId="0" borderId="0"/>
    <xf numFmtId="0" fontId="1" fillId="0" borderId="0"/>
    <xf numFmtId="0" fontId="9" fillId="0" borderId="0"/>
  </cellStyleXfs>
  <cellXfs count="260">
    <xf numFmtId="0" fontId="0" fillId="0" borderId="0" xfId="0"/>
    <xf numFmtId="0" fontId="14" fillId="0" borderId="0" xfId="2" applyFont="1" applyAlignment="1">
      <alignment vertical="center"/>
    </xf>
    <xf numFmtId="43" fontId="13" fillId="0" borderId="4" xfId="7" applyNumberFormat="1" applyFont="1" applyFill="1" applyBorder="1"/>
    <xf numFmtId="0" fontId="13" fillId="0" borderId="4" xfId="2" applyFont="1" applyBorder="1"/>
    <xf numFmtId="43" fontId="16" fillId="0" borderId="0" xfId="7" applyNumberFormat="1" applyFont="1" applyFill="1" applyBorder="1"/>
    <xf numFmtId="0" fontId="13" fillId="0" borderId="0" xfId="2" applyFont="1"/>
    <xf numFmtId="43" fontId="13" fillId="0" borderId="0" xfId="7" applyNumberFormat="1" applyFont="1" applyFill="1" applyBorder="1"/>
    <xf numFmtId="0" fontId="14" fillId="0" borderId="0" xfId="2" applyFont="1"/>
    <xf numFmtId="43" fontId="14" fillId="0" borderId="0" xfId="7" applyNumberFormat="1" applyFont="1" applyFill="1" applyBorder="1"/>
    <xf numFmtId="43" fontId="13" fillId="0" borderId="9" xfId="7" applyNumberFormat="1" applyFont="1" applyFill="1" applyBorder="1"/>
    <xf numFmtId="0" fontId="13" fillId="0" borderId="9" xfId="2" applyFont="1" applyBorder="1"/>
    <xf numFmtId="0" fontId="14" fillId="0" borderId="0" xfId="1" applyNumberFormat="1" applyFont="1" applyFill="1" applyBorder="1" applyAlignment="1" applyProtection="1">
      <alignment vertical="center"/>
    </xf>
    <xf numFmtId="0" fontId="14" fillId="0" borderId="19" xfId="2" applyFont="1" applyBorder="1" applyAlignment="1">
      <alignment vertical="center"/>
    </xf>
    <xf numFmtId="0" fontId="15" fillId="0" borderId="19" xfId="1" applyNumberFormat="1" applyFont="1" applyFill="1" applyBorder="1" applyAlignment="1" applyProtection="1">
      <alignment horizontal="center" vertical="center"/>
    </xf>
    <xf numFmtId="44" fontId="14" fillId="0" borderId="19" xfId="8" applyFont="1" applyFill="1" applyBorder="1" applyAlignment="1" applyProtection="1">
      <alignment horizontal="center" vertical="center"/>
    </xf>
    <xf numFmtId="0" fontId="14" fillId="0" borderId="14" xfId="2" applyFont="1" applyBorder="1" applyAlignment="1">
      <alignment vertical="center"/>
    </xf>
    <xf numFmtId="165" fontId="14" fillId="3" borderId="1" xfId="3" applyNumberFormat="1" applyFont="1" applyFill="1" applyBorder="1" applyAlignment="1">
      <alignment horizontal="center" vertical="center"/>
    </xf>
    <xf numFmtId="165" fontId="13" fillId="0" borderId="1" xfId="3" applyNumberFormat="1" applyFont="1" applyBorder="1" applyAlignment="1">
      <alignment horizontal="center" vertical="center"/>
    </xf>
    <xf numFmtId="166" fontId="13" fillId="0" borderId="1" xfId="5" applyNumberFormat="1" applyFont="1" applyBorder="1" applyAlignment="1">
      <alignment vertical="center" wrapText="1"/>
    </xf>
    <xf numFmtId="166" fontId="13" fillId="0" borderId="1" xfId="5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4" fontId="13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/>
    </xf>
    <xf numFmtId="165" fontId="13" fillId="0" borderId="2" xfId="2" applyNumberFormat="1" applyFont="1" applyBorder="1" applyAlignment="1">
      <alignment horizontal="center"/>
    </xf>
    <xf numFmtId="0" fontId="13" fillId="0" borderId="3" xfId="2" applyFont="1" applyBorder="1"/>
    <xf numFmtId="165" fontId="14" fillId="0" borderId="5" xfId="2" applyNumberFormat="1" applyFont="1" applyBorder="1" applyAlignment="1">
      <alignment horizontal="center" vertical="center"/>
    </xf>
    <xf numFmtId="165" fontId="13" fillId="0" borderId="5" xfId="2" applyNumberFormat="1" applyFont="1" applyBorder="1" applyAlignment="1">
      <alignment horizontal="center" vertical="center"/>
    </xf>
    <xf numFmtId="165" fontId="14" fillId="0" borderId="7" xfId="2" applyNumberFormat="1" applyFont="1" applyBorder="1" applyAlignment="1">
      <alignment horizontal="center"/>
    </xf>
    <xf numFmtId="0" fontId="14" fillId="0" borderId="9" xfId="2" applyFont="1" applyBorder="1" applyAlignment="1">
      <alignment horizontal="left"/>
    </xf>
    <xf numFmtId="165" fontId="14" fillId="0" borderId="13" xfId="2" applyNumberFormat="1" applyFont="1" applyBorder="1"/>
    <xf numFmtId="0" fontId="14" fillId="0" borderId="14" xfId="2" applyFont="1" applyBorder="1"/>
    <xf numFmtId="0" fontId="14" fillId="0" borderId="14" xfId="2" applyFont="1" applyBorder="1" applyAlignment="1">
      <alignment horizontal="center"/>
    </xf>
    <xf numFmtId="0" fontId="14" fillId="0" borderId="15" xfId="2" applyFont="1" applyBorder="1" applyAlignment="1">
      <alignment horizontal="center"/>
    </xf>
    <xf numFmtId="165" fontId="13" fillId="0" borderId="17" xfId="2" applyNumberFormat="1" applyFont="1" applyBorder="1" applyAlignment="1">
      <alignment horizontal="center"/>
    </xf>
    <xf numFmtId="0" fontId="13" fillId="0" borderId="10" xfId="2" applyFont="1" applyBorder="1" applyAlignment="1">
      <alignment horizontal="left"/>
    </xf>
    <xf numFmtId="0" fontId="13" fillId="0" borderId="10" xfId="2" applyFont="1" applyBorder="1"/>
    <xf numFmtId="0" fontId="13" fillId="0" borderId="10" xfId="2" applyFont="1" applyBorder="1" applyAlignment="1">
      <alignment horizontal="center"/>
    </xf>
    <xf numFmtId="166" fontId="14" fillId="0" borderId="18" xfId="7" applyFont="1" applyBorder="1" applyAlignment="1">
      <alignment horizontal="center"/>
    </xf>
    <xf numFmtId="0" fontId="14" fillId="5" borderId="1" xfId="0" applyFont="1" applyFill="1" applyBorder="1" applyAlignment="1">
      <alignment vertical="center" wrapText="1"/>
    </xf>
    <xf numFmtId="0" fontId="14" fillId="5" borderId="1" xfId="0" applyFont="1" applyFill="1" applyBorder="1" applyAlignment="1">
      <alignment horizontal="right" vertical="center" wrapText="1"/>
    </xf>
    <xf numFmtId="4" fontId="13" fillId="5" borderId="1" xfId="0" applyNumberFormat="1" applyFont="1" applyFill="1" applyBorder="1" applyAlignment="1">
      <alignment horizontal="right" vertical="center"/>
    </xf>
    <xf numFmtId="43" fontId="14" fillId="6" borderId="1" xfId="1" applyNumberFormat="1" applyFont="1" applyFill="1" applyBorder="1" applyAlignment="1">
      <alignment horizontal="right" vertical="center"/>
    </xf>
    <xf numFmtId="0" fontId="13" fillId="0" borderId="1" xfId="0" applyFont="1" applyBorder="1" applyAlignment="1">
      <alignment horizontal="center" vertical="center"/>
    </xf>
    <xf numFmtId="43" fontId="13" fillId="0" borderId="1" xfId="1" applyNumberFormat="1" applyFont="1" applyFill="1" applyBorder="1" applyAlignment="1">
      <alignment vertical="center" wrapText="1"/>
    </xf>
    <xf numFmtId="4" fontId="13" fillId="0" borderId="1" xfId="1" applyNumberFormat="1" applyFont="1" applyFill="1" applyBorder="1" applyAlignment="1" applyProtection="1">
      <alignment horizontal="right" vertical="center"/>
      <protection locked="0"/>
    </xf>
    <xf numFmtId="4" fontId="13" fillId="0" borderId="1" xfId="0" applyNumberFormat="1" applyFont="1" applyBorder="1" applyAlignment="1">
      <alignment horizontal="right" vertical="center" wrapText="1"/>
    </xf>
    <xf numFmtId="0" fontId="13" fillId="0" borderId="1" xfId="0" applyFont="1" applyBorder="1" applyAlignment="1">
      <alignment horizontal="left" vertical="center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right" vertical="center" wrapText="1"/>
    </xf>
    <xf numFmtId="43" fontId="13" fillId="0" borderId="1" xfId="1" applyNumberFormat="1" applyFont="1" applyBorder="1" applyAlignment="1">
      <alignment horizontal="right" vertical="center"/>
    </xf>
    <xf numFmtId="0" fontId="14" fillId="3" borderId="1" xfId="0" applyFont="1" applyFill="1" applyBorder="1" applyAlignment="1">
      <alignment horizontal="left" vertical="center"/>
    </xf>
    <xf numFmtId="0" fontId="14" fillId="3" borderId="1" xfId="0" applyFont="1" applyFill="1" applyBorder="1" applyAlignment="1">
      <alignment horizontal="left" vertical="center" wrapText="1"/>
    </xf>
    <xf numFmtId="0" fontId="13" fillId="3" borderId="1" xfId="0" applyFont="1" applyFill="1" applyBorder="1" applyAlignment="1">
      <alignment horizontal="right" vertical="center" wrapText="1"/>
    </xf>
    <xf numFmtId="4" fontId="13" fillId="3" borderId="1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vertical="center" wrapText="1"/>
    </xf>
    <xf numFmtId="4" fontId="13" fillId="0" borderId="1" xfId="0" applyNumberFormat="1" applyFont="1" applyBorder="1" applyAlignment="1">
      <alignment horizontal="right" vertical="center"/>
    </xf>
    <xf numFmtId="0" fontId="14" fillId="0" borderId="1" xfId="0" applyFont="1" applyBorder="1" applyAlignment="1">
      <alignment horizontal="center" vertical="center"/>
    </xf>
    <xf numFmtId="4" fontId="13" fillId="0" borderId="1" xfId="0" applyNumberFormat="1" applyFont="1" applyBorder="1" applyAlignment="1" applyProtection="1">
      <alignment horizontal="right" vertical="center"/>
      <protection locked="0"/>
    </xf>
    <xf numFmtId="43" fontId="13" fillId="0" borderId="1" xfId="1" applyNumberFormat="1" applyFont="1" applyBorder="1" applyAlignment="1">
      <alignment horizontal="right" vertical="center" wrapText="1"/>
    </xf>
    <xf numFmtId="43" fontId="13" fillId="0" borderId="1" xfId="1" applyNumberFormat="1" applyFont="1" applyFill="1" applyBorder="1" applyAlignment="1">
      <alignment horizontal="right" vertical="center" wrapText="1"/>
    </xf>
    <xf numFmtId="0" fontId="14" fillId="0" borderId="1" xfId="0" applyFont="1" applyBorder="1" applyAlignment="1">
      <alignment horizontal="left" vertical="center"/>
    </xf>
    <xf numFmtId="0" fontId="13" fillId="0" borderId="0" xfId="0" applyFont="1" applyAlignment="1">
      <alignment horizontal="justify" vertical="center"/>
    </xf>
    <xf numFmtId="0" fontId="13" fillId="0" borderId="1" xfId="0" applyFont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left" vertical="center" wrapText="1"/>
    </xf>
    <xf numFmtId="4" fontId="13" fillId="2" borderId="1" xfId="0" applyNumberFormat="1" applyFont="1" applyFill="1" applyBorder="1" applyAlignment="1" applyProtection="1">
      <alignment horizontal="right" vertical="center"/>
      <protection locked="0"/>
    </xf>
    <xf numFmtId="0" fontId="14" fillId="4" borderId="1" xfId="0" applyFont="1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right" vertical="center" wrapText="1"/>
    </xf>
    <xf numFmtId="4" fontId="13" fillId="4" borderId="1" xfId="0" applyNumberFormat="1" applyFont="1" applyFill="1" applyBorder="1" applyAlignment="1">
      <alignment horizontal="right" vertical="center" wrapText="1"/>
    </xf>
    <xf numFmtId="43" fontId="14" fillId="4" borderId="1" xfId="1" applyNumberFormat="1" applyFont="1" applyFill="1" applyBorder="1" applyAlignment="1">
      <alignment horizontal="right" vertical="center"/>
    </xf>
    <xf numFmtId="0" fontId="14" fillId="2" borderId="1" xfId="0" applyFont="1" applyFill="1" applyBorder="1" applyAlignment="1">
      <alignment horizontal="left" vertical="center" wrapText="1"/>
    </xf>
    <xf numFmtId="0" fontId="14" fillId="5" borderId="1" xfId="0" applyFont="1" applyFill="1" applyBorder="1" applyAlignment="1">
      <alignment horizontal="left" vertical="center" wrapText="1"/>
    </xf>
    <xf numFmtId="43" fontId="13" fillId="0" borderId="1" xfId="8" applyNumberFormat="1" applyFont="1" applyBorder="1" applyAlignment="1">
      <alignment horizontal="right" vertical="center"/>
    </xf>
    <xf numFmtId="4" fontId="14" fillId="8" borderId="1" xfId="0" applyNumberFormat="1" applyFont="1" applyFill="1" applyBorder="1" applyAlignment="1">
      <alignment horizontal="right" vertical="center"/>
    </xf>
    <xf numFmtId="0" fontId="14" fillId="0" borderId="1" xfId="0" applyFont="1" applyBorder="1" applyAlignment="1">
      <alignment vertical="center"/>
    </xf>
    <xf numFmtId="4" fontId="14" fillId="0" borderId="1" xfId="0" applyNumberFormat="1" applyFont="1" applyBorder="1" applyAlignment="1">
      <alignment horizontal="right" vertical="center"/>
    </xf>
    <xf numFmtId="43" fontId="13" fillId="0" borderId="0" xfId="8" applyNumberFormat="1" applyFont="1" applyAlignment="1">
      <alignment horizontal="right" vertical="center"/>
    </xf>
    <xf numFmtId="4" fontId="13" fillId="0" borderId="0" xfId="0" applyNumberFormat="1" applyFont="1" applyAlignment="1">
      <alignment horizontal="right" vertical="center"/>
    </xf>
    <xf numFmtId="4" fontId="13" fillId="0" borderId="0" xfId="0" applyNumberFormat="1" applyFont="1" applyAlignment="1">
      <alignment vertical="center"/>
    </xf>
    <xf numFmtId="0" fontId="13" fillId="0" borderId="0" xfId="0" applyFont="1" applyAlignment="1">
      <alignment horizontal="right" vertical="center"/>
    </xf>
    <xf numFmtId="4" fontId="13" fillId="0" borderId="4" xfId="2" applyNumberFormat="1" applyFont="1" applyBorder="1"/>
    <xf numFmtId="4" fontId="16" fillId="0" borderId="0" xfId="2" applyNumberFormat="1" applyFont="1"/>
    <xf numFmtId="4" fontId="14" fillId="0" borderId="0" xfId="2" applyNumberFormat="1" applyFont="1"/>
    <xf numFmtId="4" fontId="13" fillId="0" borderId="9" xfId="2" applyNumberFormat="1" applyFont="1" applyBorder="1"/>
    <xf numFmtId="4" fontId="14" fillId="0" borderId="14" xfId="2" applyNumberFormat="1" applyFont="1" applyBorder="1" applyAlignment="1">
      <alignment horizontal="center"/>
    </xf>
    <xf numFmtId="4" fontId="14" fillId="0" borderId="10" xfId="2" applyNumberFormat="1" applyFont="1" applyBorder="1" applyAlignment="1">
      <alignment horizontal="center"/>
    </xf>
    <xf numFmtId="4" fontId="13" fillId="0" borderId="19" xfId="8" applyNumberFormat="1" applyFont="1" applyFill="1" applyBorder="1" applyAlignment="1" applyProtection="1">
      <alignment horizontal="center" vertical="center"/>
    </xf>
    <xf numFmtId="4" fontId="13" fillId="6" borderId="1" xfId="1" applyNumberFormat="1" applyFont="1" applyFill="1" applyBorder="1" applyAlignment="1">
      <alignment horizontal="right" vertical="center"/>
    </xf>
    <xf numFmtId="4" fontId="13" fillId="0" borderId="1" xfId="8" applyNumberFormat="1" applyFont="1" applyFill="1" applyBorder="1" applyAlignment="1" applyProtection="1">
      <alignment horizontal="right" vertical="center"/>
    </xf>
    <xf numFmtId="4" fontId="13" fillId="0" borderId="1" xfId="1" applyNumberFormat="1" applyFont="1" applyBorder="1" applyAlignment="1">
      <alignment horizontal="right" vertical="center"/>
    </xf>
    <xf numFmtId="4" fontId="13" fillId="0" borderId="1" xfId="1" applyNumberFormat="1" applyFont="1" applyBorder="1" applyAlignment="1">
      <alignment horizontal="right" vertical="center" wrapText="1"/>
    </xf>
    <xf numFmtId="4" fontId="13" fillId="0" borderId="1" xfId="1" applyNumberFormat="1" applyFont="1" applyFill="1" applyBorder="1" applyAlignment="1">
      <alignment horizontal="right" vertical="center" wrapText="1"/>
    </xf>
    <xf numFmtId="4" fontId="13" fillId="4" borderId="1" xfId="1" applyNumberFormat="1" applyFont="1" applyFill="1" applyBorder="1" applyAlignment="1">
      <alignment horizontal="right" vertical="center"/>
    </xf>
    <xf numFmtId="4" fontId="14" fillId="4" borderId="1" xfId="0" applyNumberFormat="1" applyFont="1" applyFill="1" applyBorder="1" applyAlignment="1">
      <alignment horizontal="left" vertical="center"/>
    </xf>
    <xf numFmtId="4" fontId="13" fillId="0" borderId="1" xfId="8" applyNumberFormat="1" applyFont="1" applyBorder="1" applyAlignment="1">
      <alignment horizontal="right" vertical="center"/>
    </xf>
    <xf numFmtId="4" fontId="14" fillId="0" borderId="1" xfId="1" applyNumberFormat="1" applyFont="1" applyFill="1" applyBorder="1" applyAlignment="1">
      <alignment vertical="center"/>
    </xf>
    <xf numFmtId="4" fontId="13" fillId="0" borderId="0" xfId="8" applyNumberFormat="1" applyFont="1" applyAlignment="1">
      <alignment horizontal="right" vertical="center"/>
    </xf>
    <xf numFmtId="4" fontId="14" fillId="3" borderId="1" xfId="0" applyNumberFormat="1" applyFont="1" applyFill="1" applyBorder="1" applyAlignment="1">
      <alignment horizontal="left" vertical="center"/>
    </xf>
    <xf numFmtId="4" fontId="13" fillId="3" borderId="1" xfId="1" applyNumberFormat="1" applyFont="1" applyFill="1" applyBorder="1" applyAlignment="1">
      <alignment horizontal="right" vertical="center"/>
    </xf>
    <xf numFmtId="43" fontId="14" fillId="3" borderId="1" xfId="1" applyNumberFormat="1" applyFont="1" applyFill="1" applyBorder="1" applyAlignment="1">
      <alignment horizontal="right" vertical="center"/>
    </xf>
    <xf numFmtId="43" fontId="14" fillId="3" borderId="1" xfId="0" applyNumberFormat="1" applyFont="1" applyFill="1" applyBorder="1" applyAlignment="1">
      <alignment horizontal="left" vertical="center"/>
    </xf>
    <xf numFmtId="0" fontId="19" fillId="0" borderId="0" xfId="5" applyFont="1"/>
    <xf numFmtId="43" fontId="14" fillId="8" borderId="1" xfId="0" applyNumberFormat="1" applyFont="1" applyFill="1" applyBorder="1" applyAlignment="1">
      <alignment horizontal="right" vertical="center"/>
    </xf>
    <xf numFmtId="169" fontId="13" fillId="0" borderId="6" xfId="2" applyNumberFormat="1" applyFont="1" applyBorder="1" applyAlignment="1">
      <alignment horizontal="left"/>
    </xf>
    <xf numFmtId="0" fontId="13" fillId="0" borderId="6" xfId="2" applyFont="1" applyBorder="1" applyAlignment="1">
      <alignment horizontal="left"/>
    </xf>
    <xf numFmtId="10" fontId="13" fillId="0" borderId="6" xfId="2" applyNumberFormat="1" applyFont="1" applyBorder="1" applyAlignment="1">
      <alignment horizontal="left"/>
    </xf>
    <xf numFmtId="17" fontId="13" fillId="0" borderId="6" xfId="2" applyNumberFormat="1" applyFont="1" applyBorder="1" applyAlignment="1">
      <alignment horizontal="left"/>
    </xf>
    <xf numFmtId="17" fontId="16" fillId="0" borderId="8" xfId="2" applyNumberFormat="1" applyFont="1" applyBorder="1"/>
    <xf numFmtId="165" fontId="14" fillId="0" borderId="5" xfId="2" applyNumberFormat="1" applyFont="1" applyBorder="1"/>
    <xf numFmtId="0" fontId="14" fillId="0" borderId="0" xfId="2" applyFont="1" applyAlignment="1">
      <alignment horizontal="left"/>
    </xf>
    <xf numFmtId="4" fontId="13" fillId="0" borderId="0" xfId="2" applyNumberFormat="1" applyFont="1"/>
    <xf numFmtId="17" fontId="25" fillId="0" borderId="6" xfId="2" applyNumberFormat="1" applyFont="1" applyBorder="1"/>
    <xf numFmtId="165" fontId="14" fillId="0" borderId="12" xfId="2" applyNumberFormat="1" applyFont="1" applyBorder="1" applyAlignment="1">
      <alignment horizontal="center"/>
    </xf>
    <xf numFmtId="0" fontId="14" fillId="0" borderId="11" xfId="2" applyFont="1" applyBorder="1" applyAlignment="1">
      <alignment horizontal="center"/>
    </xf>
    <xf numFmtId="4" fontId="14" fillId="0" borderId="11" xfId="2" applyNumberFormat="1" applyFont="1" applyBorder="1" applyAlignment="1">
      <alignment horizontal="center"/>
    </xf>
    <xf numFmtId="0" fontId="14" fillId="0" borderId="16" xfId="2" applyFont="1" applyBorder="1" applyAlignment="1">
      <alignment horizontal="center"/>
    </xf>
    <xf numFmtId="0" fontId="19" fillId="0" borderId="1" xfId="29" applyFont="1" applyBorder="1" applyAlignment="1">
      <alignment horizontal="left" vertical="top" indent="1"/>
    </xf>
    <xf numFmtId="0" fontId="19" fillId="0" borderId="1" xfId="29" applyFont="1" applyBorder="1" applyAlignment="1">
      <alignment horizontal="left" wrapText="1" indent="1"/>
    </xf>
    <xf numFmtId="0" fontId="18" fillId="0" borderId="1" xfId="23" applyFont="1" applyBorder="1" applyAlignment="1">
      <alignment wrapText="1"/>
    </xf>
    <xf numFmtId="0" fontId="18" fillId="0" borderId="1" xfId="23" applyFont="1" applyBorder="1" applyAlignment="1">
      <alignment horizontal="center" wrapText="1"/>
    </xf>
    <xf numFmtId="0" fontId="13" fillId="0" borderId="2" xfId="40" applyFont="1" applyBorder="1" applyAlignment="1">
      <alignment vertical="center"/>
    </xf>
    <xf numFmtId="0" fontId="13" fillId="0" borderId="3" xfId="40" applyFont="1" applyBorder="1" applyAlignment="1">
      <alignment vertical="center"/>
    </xf>
    <xf numFmtId="0" fontId="13" fillId="0" borderId="4" xfId="40" applyFont="1" applyBorder="1" applyAlignment="1">
      <alignment vertical="center"/>
    </xf>
    <xf numFmtId="0" fontId="13" fillId="0" borderId="4" xfId="40" applyFont="1" applyBorder="1"/>
    <xf numFmtId="0" fontId="13" fillId="0" borderId="0" xfId="40" applyFont="1"/>
    <xf numFmtId="0" fontId="32" fillId="0" borderId="5" xfId="40" applyFont="1" applyBorder="1" applyAlignment="1">
      <alignment vertical="center"/>
    </xf>
    <xf numFmtId="0" fontId="13" fillId="0" borderId="6" xfId="40" applyFont="1" applyBorder="1"/>
    <xf numFmtId="0" fontId="14" fillId="0" borderId="0" xfId="40" applyFont="1" applyAlignment="1">
      <alignment horizontal="left" vertical="center"/>
    </xf>
    <xf numFmtId="0" fontId="32" fillId="0" borderId="0" xfId="40" applyFont="1" applyAlignment="1">
      <alignment vertical="center"/>
    </xf>
    <xf numFmtId="0" fontId="14" fillId="0" borderId="0" xfId="40" applyFont="1" applyAlignment="1">
      <alignment horizontal="center" vertical="center"/>
    </xf>
    <xf numFmtId="177" fontId="33" fillId="0" borderId="0" xfId="40" applyNumberFormat="1" applyFont="1" applyAlignment="1">
      <alignment vertical="center"/>
    </xf>
    <xf numFmtId="17" fontId="14" fillId="0" borderId="6" xfId="40" applyNumberFormat="1" applyFont="1" applyBorder="1" applyAlignment="1">
      <alignment horizontal="left" vertical="center"/>
    </xf>
    <xf numFmtId="0" fontId="34" fillId="0" borderId="5" xfId="40" applyFont="1" applyBorder="1" applyAlignment="1">
      <alignment vertical="center"/>
    </xf>
    <xf numFmtId="0" fontId="31" fillId="0" borderId="6" xfId="40" applyFont="1" applyBorder="1"/>
    <xf numFmtId="177" fontId="33" fillId="0" borderId="5" xfId="40" applyNumberFormat="1" applyFont="1" applyBorder="1" applyAlignment="1">
      <alignment vertical="center"/>
    </xf>
    <xf numFmtId="0" fontId="13" fillId="0" borderId="0" xfId="40" applyFont="1" applyAlignment="1">
      <alignment vertical="center"/>
    </xf>
    <xf numFmtId="0" fontId="34" fillId="0" borderId="0" xfId="40" applyFont="1" applyAlignment="1">
      <alignment vertical="center"/>
    </xf>
    <xf numFmtId="0" fontId="14" fillId="0" borderId="6" xfId="40" applyFont="1" applyBorder="1" applyAlignment="1">
      <alignment vertical="center"/>
    </xf>
    <xf numFmtId="17" fontId="14" fillId="0" borderId="6" xfId="40" applyNumberFormat="1" applyFont="1" applyBorder="1" applyAlignment="1">
      <alignment vertical="center"/>
    </xf>
    <xf numFmtId="0" fontId="14" fillId="0" borderId="0" xfId="40" applyFont="1" applyAlignment="1">
      <alignment vertical="center"/>
    </xf>
    <xf numFmtId="0" fontId="13" fillId="0" borderId="0" xfId="40" applyFont="1" applyBorder="1"/>
    <xf numFmtId="0" fontId="34" fillId="0" borderId="7" xfId="40" applyFont="1" applyBorder="1" applyAlignment="1">
      <alignment vertical="center"/>
    </xf>
    <xf numFmtId="0" fontId="13" fillId="0" borderId="8" xfId="40" applyFont="1" applyBorder="1" applyAlignment="1">
      <alignment vertical="center"/>
    </xf>
    <xf numFmtId="0" fontId="32" fillId="0" borderId="9" xfId="40" applyFont="1" applyBorder="1" applyAlignment="1">
      <alignment vertical="center"/>
    </xf>
    <xf numFmtId="177" fontId="33" fillId="0" borderId="9" xfId="40" applyNumberFormat="1" applyFont="1" applyBorder="1" applyAlignment="1">
      <alignment vertical="center"/>
    </xf>
    <xf numFmtId="0" fontId="13" fillId="0" borderId="9" xfId="40" applyFont="1" applyBorder="1"/>
    <xf numFmtId="0" fontId="34" fillId="0" borderId="8" xfId="40" applyFont="1" applyBorder="1" applyAlignment="1">
      <alignment vertical="center"/>
    </xf>
    <xf numFmtId="177" fontId="33" fillId="0" borderId="5" xfId="40" applyNumberFormat="1" applyFont="1" applyBorder="1"/>
    <xf numFmtId="0" fontId="32" fillId="0" borderId="0" xfId="40" applyFont="1" applyAlignment="1">
      <alignment horizontal="right"/>
    </xf>
    <xf numFmtId="0" fontId="32" fillId="0" borderId="0" xfId="40" applyFont="1"/>
    <xf numFmtId="177" fontId="33" fillId="0" borderId="0" xfId="40" applyNumberFormat="1" applyFont="1"/>
    <xf numFmtId="0" fontId="32" fillId="0" borderId="6" xfId="40" applyFont="1" applyBorder="1"/>
    <xf numFmtId="0" fontId="34" fillId="0" borderId="2" xfId="40" applyFont="1" applyBorder="1" applyAlignment="1">
      <alignment horizontal="center" vertical="center" wrapText="1"/>
    </xf>
    <xf numFmtId="0" fontId="14" fillId="0" borderId="25" xfId="40" applyFont="1" applyBorder="1" applyAlignment="1">
      <alignment horizontal="center" vertical="center" wrapText="1"/>
    </xf>
    <xf numFmtId="0" fontId="14" fillId="0" borderId="27" xfId="40" applyFont="1" applyBorder="1" applyAlignment="1">
      <alignment horizontal="center" vertical="center" wrapText="1"/>
    </xf>
    <xf numFmtId="0" fontId="14" fillId="0" borderId="5" xfId="40" applyFont="1" applyBorder="1" applyAlignment="1">
      <alignment horizontal="center" vertical="center" wrapText="1"/>
    </xf>
    <xf numFmtId="0" fontId="14" fillId="0" borderId="28" xfId="40" applyFont="1" applyBorder="1" applyAlignment="1">
      <alignment horizontal="center" vertical="center" wrapText="1"/>
    </xf>
    <xf numFmtId="0" fontId="14" fillId="0" borderId="21" xfId="40" applyFont="1" applyBorder="1" applyAlignment="1">
      <alignment horizontal="center" vertical="center" wrapText="1"/>
    </xf>
    <xf numFmtId="0" fontId="14" fillId="0" borderId="20" xfId="40" applyFont="1" applyBorder="1" applyAlignment="1">
      <alignment horizontal="center" vertical="center" wrapText="1"/>
    </xf>
    <xf numFmtId="0" fontId="14" fillId="0" borderId="29" xfId="40" applyFont="1" applyBorder="1" applyAlignment="1">
      <alignment horizontal="center" vertical="center" wrapText="1"/>
    </xf>
    <xf numFmtId="0" fontId="14" fillId="0" borderId="7" xfId="40" applyFont="1" applyBorder="1" applyAlignment="1">
      <alignment horizontal="center" vertical="center" wrapText="1"/>
    </xf>
    <xf numFmtId="0" fontId="32" fillId="0" borderId="30" xfId="40" applyFont="1" applyBorder="1" applyAlignment="1">
      <alignment horizontal="center" vertical="center" wrapText="1"/>
    </xf>
    <xf numFmtId="0" fontId="14" fillId="0" borderId="31" xfId="40" applyFont="1" applyBorder="1" applyAlignment="1">
      <alignment horizontal="center" vertical="center" wrapText="1"/>
    </xf>
    <xf numFmtId="0" fontId="14" fillId="0" borderId="10" xfId="40" applyFont="1" applyBorder="1" applyAlignment="1">
      <alignment horizontal="center" vertical="center" wrapText="1"/>
    </xf>
    <xf numFmtId="0" fontId="14" fillId="0" borderId="32" xfId="40" applyFont="1" applyBorder="1" applyAlignment="1">
      <alignment horizontal="center" vertical="center" wrapText="1"/>
    </xf>
    <xf numFmtId="0" fontId="33" fillId="0" borderId="2" xfId="40" applyFont="1" applyBorder="1" applyAlignment="1">
      <alignment horizontal="center"/>
    </xf>
    <xf numFmtId="0" fontId="13" fillId="0" borderId="33" xfId="40" applyFont="1" applyBorder="1"/>
    <xf numFmtId="0" fontId="13" fillId="0" borderId="22" xfId="40" applyFont="1" applyBorder="1"/>
    <xf numFmtId="0" fontId="13" fillId="0" borderId="11" xfId="40" applyFont="1" applyBorder="1"/>
    <xf numFmtId="166" fontId="13" fillId="0" borderId="22" xfId="7" applyFont="1" applyFill="1" applyBorder="1" applyAlignment="1" applyProtection="1"/>
    <xf numFmtId="0" fontId="32" fillId="0" borderId="22" xfId="40" applyFont="1" applyBorder="1" applyAlignment="1">
      <alignment horizontal="center"/>
    </xf>
    <xf numFmtId="0" fontId="32" fillId="0" borderId="27" xfId="40" applyFont="1" applyBorder="1" applyAlignment="1">
      <alignment horizontal="center"/>
    </xf>
    <xf numFmtId="0" fontId="13" fillId="0" borderId="5" xfId="40" applyFont="1" applyBorder="1" applyAlignment="1">
      <alignment horizontal="center" vertical="center" wrapText="1"/>
    </xf>
    <xf numFmtId="0" fontId="29" fillId="0" borderId="22" xfId="40" applyFont="1" applyBorder="1" applyAlignment="1">
      <alignment vertical="center" wrapText="1"/>
    </xf>
    <xf numFmtId="10" fontId="14" fillId="9" borderId="22" xfId="13" applyNumberFormat="1" applyFont="1" applyFill="1" applyBorder="1" applyAlignment="1">
      <alignment horizontal="center" vertical="center" wrapText="1"/>
    </xf>
    <xf numFmtId="10" fontId="13" fillId="0" borderId="29" xfId="13" applyNumberFormat="1" applyFont="1" applyBorder="1" applyAlignment="1">
      <alignment horizontal="right" vertical="center" wrapText="1"/>
    </xf>
    <xf numFmtId="166" fontId="13" fillId="0" borderId="22" xfId="7" applyFont="1" applyFill="1" applyBorder="1" applyAlignment="1">
      <alignment vertical="center" wrapText="1"/>
    </xf>
    <xf numFmtId="166" fontId="14" fillId="0" borderId="29" xfId="7" applyFont="1" applyFill="1" applyBorder="1" applyAlignment="1">
      <alignment horizontal="right" vertical="center" wrapText="1"/>
    </xf>
    <xf numFmtId="166" fontId="13" fillId="0" borderId="22" xfId="7" applyFont="1" applyFill="1" applyBorder="1" applyAlignment="1">
      <alignment horizontal="center" vertical="center" wrapText="1"/>
    </xf>
    <xf numFmtId="166" fontId="13" fillId="0" borderId="11" xfId="7" applyFont="1" applyFill="1" applyBorder="1" applyAlignment="1">
      <alignment horizontal="center" vertical="center" wrapText="1"/>
    </xf>
    <xf numFmtId="166" fontId="13" fillId="0" borderId="29" xfId="7" applyFont="1" applyFill="1" applyBorder="1" applyAlignment="1">
      <alignment horizontal="right" vertical="center" wrapText="1"/>
    </xf>
    <xf numFmtId="10" fontId="14" fillId="0" borderId="22" xfId="13" applyNumberFormat="1" applyFont="1" applyFill="1" applyBorder="1" applyAlignment="1">
      <alignment horizontal="center" vertical="center" wrapText="1"/>
    </xf>
    <xf numFmtId="166" fontId="35" fillId="0" borderId="22" xfId="7" applyFont="1" applyFill="1" applyBorder="1" applyAlignment="1" applyProtection="1">
      <alignment horizontal="center" vertical="center" wrapText="1"/>
    </xf>
    <xf numFmtId="166" fontId="13" fillId="0" borderId="2" xfId="7" applyFont="1" applyFill="1" applyBorder="1" applyAlignment="1" applyProtection="1">
      <alignment vertical="center" wrapText="1"/>
    </xf>
    <xf numFmtId="0" fontId="14" fillId="0" borderId="4" xfId="40" applyFont="1" applyBorder="1" applyAlignment="1">
      <alignment vertical="center" wrapText="1"/>
    </xf>
    <xf numFmtId="166" fontId="13" fillId="0" borderId="33" xfId="7" applyFont="1" applyFill="1" applyBorder="1" applyAlignment="1">
      <alignment vertical="center" wrapText="1"/>
    </xf>
    <xf numFmtId="166" fontId="13" fillId="0" borderId="27" xfId="7" applyFont="1" applyFill="1" applyBorder="1" applyAlignment="1">
      <alignment vertical="center" wrapText="1"/>
    </xf>
    <xf numFmtId="166" fontId="13" fillId="0" borderId="5" xfId="7" applyFont="1" applyFill="1" applyBorder="1" applyAlignment="1" applyProtection="1">
      <alignment vertical="center" wrapText="1"/>
    </xf>
    <xf numFmtId="0" fontId="14" fillId="0" borderId="0" xfId="40" applyFont="1" applyAlignment="1">
      <alignment vertical="center" wrapText="1"/>
    </xf>
    <xf numFmtId="166" fontId="14" fillId="0" borderId="22" xfId="7" applyFont="1" applyFill="1" applyBorder="1" applyAlignment="1">
      <alignment vertical="center" wrapText="1"/>
    </xf>
    <xf numFmtId="166" fontId="14" fillId="0" borderId="29" xfId="7" applyFont="1" applyFill="1" applyBorder="1" applyAlignment="1">
      <alignment vertical="center" wrapText="1"/>
    </xf>
    <xf numFmtId="0" fontId="13" fillId="0" borderId="7" xfId="40" applyFont="1" applyBorder="1" applyAlignment="1">
      <alignment horizontal="center" vertical="center" wrapText="1"/>
    </xf>
    <xf numFmtId="0" fontId="13" fillId="0" borderId="9" xfId="40" applyFont="1" applyBorder="1" applyAlignment="1">
      <alignment vertical="center" wrapText="1"/>
    </xf>
    <xf numFmtId="178" fontId="13" fillId="0" borderId="31" xfId="7" applyNumberFormat="1" applyFont="1" applyFill="1" applyBorder="1" applyAlignment="1">
      <alignment horizontal="center" vertical="center" wrapText="1"/>
    </xf>
    <xf numFmtId="166" fontId="13" fillId="0" borderId="32" xfId="7" applyFont="1" applyFill="1" applyBorder="1" applyAlignment="1">
      <alignment horizontal="right" vertical="center" wrapText="1"/>
    </xf>
    <xf numFmtId="177" fontId="33" fillId="0" borderId="5" xfId="40" applyNumberFormat="1" applyFont="1" applyBorder="1" applyAlignment="1">
      <alignment vertical="center" wrapText="1"/>
    </xf>
    <xf numFmtId="0" fontId="32" fillId="0" borderId="0" xfId="40" applyFont="1" applyAlignment="1">
      <alignment vertical="center" wrapText="1"/>
    </xf>
    <xf numFmtId="177" fontId="33" fillId="0" borderId="0" xfId="40" applyNumberFormat="1" applyFont="1" applyAlignment="1">
      <alignment vertical="center" wrapText="1"/>
    </xf>
    <xf numFmtId="0" fontId="32" fillId="0" borderId="6" xfId="40" applyFont="1" applyBorder="1" applyAlignment="1">
      <alignment vertical="center" wrapText="1"/>
    </xf>
    <xf numFmtId="0" fontId="32" fillId="0" borderId="5" xfId="40" applyFont="1" applyBorder="1" applyAlignment="1">
      <alignment vertical="center" wrapText="1"/>
    </xf>
    <xf numFmtId="10" fontId="36" fillId="0" borderId="0" xfId="40" applyNumberFormat="1" applyFont="1" applyAlignment="1">
      <alignment horizontal="center"/>
    </xf>
    <xf numFmtId="43" fontId="14" fillId="0" borderId="6" xfId="40" applyNumberFormat="1" applyFont="1" applyBorder="1" applyAlignment="1">
      <alignment vertical="center" wrapText="1"/>
    </xf>
    <xf numFmtId="0" fontId="14" fillId="0" borderId="5" xfId="40" applyFont="1" applyBorder="1" applyAlignment="1">
      <alignment vertical="center" wrapText="1"/>
    </xf>
    <xf numFmtId="0" fontId="36" fillId="0" borderId="0" xfId="40" applyFont="1" applyAlignment="1">
      <alignment horizontal="center"/>
    </xf>
    <xf numFmtId="166" fontId="13" fillId="0" borderId="6" xfId="7" applyFont="1" applyFill="1" applyBorder="1" applyAlignment="1">
      <alignment vertical="center" wrapText="1"/>
    </xf>
    <xf numFmtId="0" fontId="14" fillId="0" borderId="7" xfId="40" applyFont="1" applyBorder="1" applyAlignment="1">
      <alignment vertical="center" wrapText="1"/>
    </xf>
    <xf numFmtId="166" fontId="13" fillId="0" borderId="8" xfId="7" applyFont="1" applyFill="1" applyBorder="1" applyAlignment="1">
      <alignment vertical="center" wrapText="1"/>
    </xf>
    <xf numFmtId="0" fontId="13" fillId="0" borderId="0" xfId="40" applyFont="1" applyAlignment="1">
      <alignment horizontal="center" vertical="center" wrapText="1"/>
    </xf>
    <xf numFmtId="0" fontId="15" fillId="0" borderId="0" xfId="40" applyFont="1" applyAlignment="1">
      <alignment vertical="center" wrapText="1"/>
    </xf>
    <xf numFmtId="10" fontId="13" fillId="0" borderId="0" xfId="13" applyNumberFormat="1" applyFont="1" applyFill="1" applyBorder="1" applyAlignment="1">
      <alignment vertical="center" wrapText="1"/>
    </xf>
    <xf numFmtId="0" fontId="37" fillId="0" borderId="0" xfId="40" applyFont="1" applyAlignment="1">
      <alignment vertical="center"/>
    </xf>
    <xf numFmtId="177" fontId="33" fillId="0" borderId="0" xfId="40" applyNumberFormat="1" applyFont="1" applyAlignment="1">
      <alignment horizontal="center" vertical="center"/>
    </xf>
    <xf numFmtId="0" fontId="16" fillId="0" borderId="0" xfId="40" applyFont="1" applyAlignment="1">
      <alignment vertical="center"/>
    </xf>
    <xf numFmtId="0" fontId="34" fillId="0" borderId="0" xfId="40" applyFont="1" applyAlignment="1">
      <alignment horizontal="center" vertical="center" wrapText="1"/>
    </xf>
    <xf numFmtId="0" fontId="14" fillId="0" borderId="0" xfId="40" applyFont="1" applyAlignment="1">
      <alignment horizontal="center" vertical="center" wrapText="1"/>
    </xf>
    <xf numFmtId="0" fontId="32" fillId="0" borderId="0" xfId="40" applyFont="1" applyAlignment="1">
      <alignment horizontal="center" vertical="center" wrapText="1"/>
    </xf>
    <xf numFmtId="0" fontId="13" fillId="0" borderId="0" xfId="40" applyFont="1" applyAlignment="1">
      <alignment vertical="center" wrapText="1"/>
    </xf>
    <xf numFmtId="10" fontId="13" fillId="0" borderId="0" xfId="13" applyNumberFormat="1" applyFont="1" applyFill="1" applyBorder="1" applyAlignment="1">
      <alignment horizontal="center" vertical="center" wrapText="1"/>
    </xf>
    <xf numFmtId="166" fontId="13" fillId="0" borderId="0" xfId="7" applyFont="1" applyFill="1" applyBorder="1" applyAlignment="1">
      <alignment vertical="center" wrapText="1"/>
    </xf>
    <xf numFmtId="178" fontId="13" fillId="0" borderId="0" xfId="7" applyNumberFormat="1" applyFont="1" applyFill="1" applyBorder="1" applyAlignment="1">
      <alignment vertical="center" wrapText="1"/>
    </xf>
    <xf numFmtId="10" fontId="14" fillId="0" borderId="0" xfId="13" applyNumberFormat="1" applyFont="1" applyFill="1" applyBorder="1" applyAlignment="1">
      <alignment horizontal="center" vertical="center" wrapText="1"/>
    </xf>
    <xf numFmtId="0" fontId="38" fillId="0" borderId="0" xfId="40" applyFont="1" applyAlignment="1">
      <alignment vertical="center" wrapText="1"/>
    </xf>
    <xf numFmtId="166" fontId="39" fillId="0" borderId="0" xfId="7" applyFont="1" applyFill="1" applyBorder="1" applyAlignment="1" applyProtection="1">
      <alignment vertical="center" wrapText="1"/>
    </xf>
    <xf numFmtId="166" fontId="13" fillId="0" borderId="0" xfId="7" applyFont="1" applyFill="1" applyBorder="1" applyAlignment="1" applyProtection="1">
      <alignment vertical="center" wrapText="1"/>
    </xf>
    <xf numFmtId="166" fontId="14" fillId="0" borderId="0" xfId="7" applyFont="1" applyFill="1" applyBorder="1" applyAlignment="1">
      <alignment vertical="center" wrapText="1"/>
    </xf>
    <xf numFmtId="0" fontId="34" fillId="0" borderId="0" xfId="40" applyFont="1" applyAlignment="1">
      <alignment vertical="center" wrapText="1"/>
    </xf>
    <xf numFmtId="43" fontId="14" fillId="0" borderId="0" xfId="40" applyNumberFormat="1" applyFont="1" applyAlignment="1">
      <alignment vertical="center" wrapText="1"/>
    </xf>
    <xf numFmtId="0" fontId="36" fillId="0" borderId="0" xfId="40" applyFont="1" applyAlignment="1">
      <alignment vertical="center" wrapText="1"/>
    </xf>
    <xf numFmtId="0" fontId="14" fillId="0" borderId="0" xfId="40" applyFont="1" applyAlignment="1">
      <alignment horizontal="center"/>
    </xf>
    <xf numFmtId="0" fontId="32" fillId="0" borderId="0" xfId="40" applyFont="1" applyAlignment="1">
      <alignment horizontal="center"/>
    </xf>
    <xf numFmtId="10" fontId="14" fillId="0" borderId="0" xfId="40" applyNumberFormat="1" applyFont="1" applyAlignment="1">
      <alignment horizontal="center"/>
    </xf>
    <xf numFmtId="0" fontId="33" fillId="0" borderId="0" xfId="40" applyFont="1" applyAlignment="1">
      <alignment horizontal="center"/>
    </xf>
    <xf numFmtId="0" fontId="14" fillId="0" borderId="0" xfId="40" applyFont="1" applyAlignment="1">
      <alignment horizontal="left"/>
    </xf>
    <xf numFmtId="10" fontId="14" fillId="0" borderId="0" xfId="13" applyNumberFormat="1" applyFont="1" applyBorder="1" applyAlignment="1">
      <alignment horizontal="center"/>
    </xf>
    <xf numFmtId="178" fontId="13" fillId="0" borderId="0" xfId="7" applyNumberFormat="1" applyFont="1"/>
    <xf numFmtId="178" fontId="13" fillId="0" borderId="0" xfId="40" applyNumberFormat="1" applyFont="1"/>
    <xf numFmtId="0" fontId="13" fillId="0" borderId="0" xfId="40" applyFont="1" applyAlignment="1">
      <alignment horizontal="center"/>
    </xf>
    <xf numFmtId="167" fontId="13" fillId="0" borderId="1" xfId="1" applyNumberFormat="1" applyFont="1" applyFill="1" applyBorder="1" applyAlignment="1" applyProtection="1">
      <alignment horizontal="right" vertical="center"/>
    </xf>
    <xf numFmtId="166" fontId="13" fillId="0" borderId="1" xfId="5" applyNumberFormat="1" applyFont="1" applyFill="1" applyBorder="1" applyAlignment="1">
      <alignment vertical="center" wrapText="1"/>
    </xf>
    <xf numFmtId="165" fontId="13" fillId="4" borderId="1" xfId="3" applyNumberFormat="1" applyFont="1" applyFill="1" applyBorder="1" applyAlignment="1">
      <alignment horizontal="center" vertical="center"/>
    </xf>
    <xf numFmtId="0" fontId="14" fillId="4" borderId="1" xfId="3" applyFont="1" applyFill="1" applyBorder="1" applyAlignment="1">
      <alignment vertical="center" wrapText="1"/>
    </xf>
    <xf numFmtId="166" fontId="13" fillId="4" borderId="1" xfId="5" applyNumberFormat="1" applyFont="1" applyFill="1" applyBorder="1" applyAlignment="1">
      <alignment horizontal="center" vertical="center" wrapText="1"/>
    </xf>
    <xf numFmtId="4" fontId="13" fillId="4" borderId="1" xfId="0" applyNumberFormat="1" applyFont="1" applyFill="1" applyBorder="1" applyAlignment="1" applyProtection="1">
      <alignment horizontal="right" vertical="center"/>
      <protection locked="0"/>
    </xf>
    <xf numFmtId="4" fontId="13" fillId="4" borderId="1" xfId="8" applyNumberFormat="1" applyFont="1" applyFill="1" applyBorder="1" applyAlignment="1" applyProtection="1">
      <alignment horizontal="right" vertical="center"/>
    </xf>
    <xf numFmtId="43" fontId="13" fillId="4" borderId="1" xfId="1" applyNumberFormat="1" applyFont="1" applyFill="1" applyBorder="1" applyAlignment="1">
      <alignment vertical="center" wrapText="1"/>
    </xf>
    <xf numFmtId="0" fontId="13" fillId="0" borderId="1" xfId="0" applyFont="1" applyBorder="1" applyAlignment="1">
      <alignment horizontal="center" vertical="center"/>
    </xf>
    <xf numFmtId="165" fontId="13" fillId="0" borderId="1" xfId="3" applyNumberFormat="1" applyFont="1" applyFill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0" xfId="0" applyAlignment="1">
      <alignment horizontal="left"/>
    </xf>
    <xf numFmtId="0" fontId="14" fillId="7" borderId="1" xfId="0" applyFont="1" applyFill="1" applyBorder="1" applyAlignment="1">
      <alignment vertical="center"/>
    </xf>
    <xf numFmtId="165" fontId="14" fillId="0" borderId="5" xfId="2" applyNumberFormat="1" applyFont="1" applyBorder="1" applyAlignment="1">
      <alignment horizontal="center"/>
    </xf>
    <xf numFmtId="165" fontId="14" fillId="0" borderId="0" xfId="2" applyNumberFormat="1" applyFont="1" applyAlignment="1">
      <alignment horizontal="center"/>
    </xf>
    <xf numFmtId="165" fontId="14" fillId="0" borderId="6" xfId="2" applyNumberFormat="1" applyFont="1" applyBorder="1" applyAlignment="1">
      <alignment horizontal="center"/>
    </xf>
    <xf numFmtId="0" fontId="14" fillId="0" borderId="5" xfId="40" applyFont="1" applyBorder="1" applyAlignment="1">
      <alignment horizontal="left" vertical="center" wrapText="1"/>
    </xf>
    <xf numFmtId="0" fontId="14" fillId="0" borderId="26" xfId="40" applyFont="1" applyBorder="1" applyAlignment="1">
      <alignment horizontal="center" vertical="center" wrapText="1"/>
    </xf>
    <xf numFmtId="0" fontId="14" fillId="0" borderId="23" xfId="40" applyFont="1" applyBorder="1" applyAlignment="1">
      <alignment horizontal="center" vertical="center" wrapText="1"/>
    </xf>
    <xf numFmtId="0" fontId="14" fillId="0" borderId="24" xfId="40" applyFont="1" applyBorder="1" applyAlignment="1">
      <alignment horizontal="center" vertical="center" wrapText="1"/>
    </xf>
    <xf numFmtId="0" fontId="14" fillId="0" borderId="0" xfId="40" applyFont="1" applyBorder="1" applyAlignment="1">
      <alignment horizontal="left" vertical="center" wrapText="1"/>
    </xf>
  </cellXfs>
  <cellStyles count="41">
    <cellStyle name="Excel Built-in Excel Built-in Excel Built-in Excel Built-in Normal" xfId="24"/>
    <cellStyle name="Excel Built-in Excel Built-in Excel Built-in Normal 2" xfId="25"/>
    <cellStyle name="Moeda" xfId="8" builtinId="4"/>
    <cellStyle name="Moeda 2" xfId="6"/>
    <cellStyle name="Moeda 3" xfId="33"/>
    <cellStyle name="Normal" xfId="0" builtinId="0"/>
    <cellStyle name="Normal 11" xfId="2"/>
    <cellStyle name="Normal 13" xfId="3"/>
    <cellStyle name="Normal 2" xfId="11"/>
    <cellStyle name="Normal 2 2" xfId="16"/>
    <cellStyle name="Normal 2 2 2" xfId="26"/>
    <cellStyle name="Normal 2 3" xfId="27"/>
    <cellStyle name="Normal 2 4" xfId="31"/>
    <cellStyle name="Normal 2 5" xfId="9"/>
    <cellStyle name="Normal 2 6" xfId="39"/>
    <cellStyle name="Normal 3" xfId="5"/>
    <cellStyle name="Normal 3 2" xfId="15"/>
    <cellStyle name="Normal 3 3" xfId="22"/>
    <cellStyle name="Normal 3 4" xfId="30"/>
    <cellStyle name="Normal 3 5" xfId="38"/>
    <cellStyle name="Normal 4" xfId="12"/>
    <cellStyle name="Normal 5" xfId="14"/>
    <cellStyle name="Normal 5 2" xfId="21"/>
    <cellStyle name="Normal 5 3" xfId="40"/>
    <cellStyle name="Normal 6" xfId="20"/>
    <cellStyle name="Normal 7" xfId="28"/>
    <cellStyle name="Normal 8" xfId="29"/>
    <cellStyle name="Normal 9" xfId="32"/>
    <cellStyle name="Normal_Plan1" xfId="23"/>
    <cellStyle name="Porcentagem" xfId="13" builtinId="5"/>
    <cellStyle name="Separador de milhares 10" xfId="7"/>
    <cellStyle name="Separador de milhares 11" xfId="4"/>
    <cellStyle name="Separador de milhares 2" xfId="19"/>
    <cellStyle name="Separador de milhares 2 2 2 2" xfId="34"/>
    <cellStyle name="Separador de milhares 3 2" xfId="35"/>
    <cellStyle name="Vírgula" xfId="1" builtinId="3"/>
    <cellStyle name="Vírgula 2" xfId="36"/>
    <cellStyle name="Vírgula 2 2" xfId="17"/>
    <cellStyle name="Vírgula 2 7" xfId="10"/>
    <cellStyle name="Vírgula 3" xfId="37"/>
    <cellStyle name="Vírgula 4" xfId="1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999999"/>
      <rgbColor rgb="008080FF"/>
      <rgbColor rgb="00802060"/>
      <rgbColor rgb="00FFFFC0"/>
      <rgbColor rgb="00A0E0E0"/>
      <rgbColor rgb="00600080"/>
      <rgbColor rgb="00FF3366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B3B3B3"/>
      <rgbColor rgb="00DD9CB3"/>
      <rgbColor rgb="00B38FEE"/>
      <rgbColor rgb="00E3E3E3"/>
      <rgbColor rgb="002A6FF9"/>
      <rgbColor rgb="003DEB3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frota\PLANILHA%20M&#218;LTIPLA%20V3.0.5_INFRA_INDAIA_REV%2004_ETAPA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ussara_5901/Downloads/PLANILHA%20EMPRESA%20READEQUADA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Users\gustavo_5988\Desktop\PLANILHA%20PADR&#195;O%20DE%20DRENAGEM%20E%20PAVIMENTA&#199;&#195;O%20-%20CPOS\TABELAS%20OR&#199;AMENT&#193;RIAS\SINAPI%2009-2019\Refer&#234;ncia%2009-201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BERTIOGA\Nova%20pasta\GIGOV%20ST\REPROGRAMA&#199;&#195;O%20INDAIA\REPROGRAMA&#199;&#195;O_3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GIGOV%20ST/REPROGRAMA&#199;&#195;O%20INDAIA/REPROGRAMA&#199;&#195;O_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MEMORIA DE CALCULO"/>
    </sheetNames>
    <sheetDataSet>
      <sheetData sheetId="0" refreshError="1"/>
      <sheetData sheetId="1" refreshError="1">
        <row r="6">
          <cell r="F6" t="str">
            <v>BERTIOGA/SP</v>
          </cell>
        </row>
        <row r="16">
          <cell r="F16" t="str">
            <v>PAVIMENTACAO DE VIAS LOCALIZADAS DENTRO DO PERIMETRO URBANO DO MUNICIPIO DE BERTIOGA</v>
          </cell>
        </row>
        <row r="17">
          <cell r="F17" t="str">
            <v>INFRAESTRUTURA URBANA BAIRRO INDAIÁ</v>
          </cell>
        </row>
        <row r="18">
          <cell r="F18" t="str">
            <v>DESONERADO</v>
          </cell>
        </row>
      </sheetData>
      <sheetData sheetId="2" refreshError="1"/>
      <sheetData sheetId="3" refreshError="1">
        <row r="138">
          <cell r="A138" t="str">
            <v>(SELECIONAR)</v>
          </cell>
        </row>
        <row r="139">
          <cell r="A139" t="str">
            <v>Construção e Reforma de Edifícios</v>
          </cell>
        </row>
        <row r="140">
          <cell r="A140" t="str">
            <v>Construção de Praças Urbanas, Rodovias, Ferrovias e recapeamento e pavimentação de vias urbanas</v>
          </cell>
        </row>
        <row r="141">
          <cell r="A141" t="str">
            <v>Construção de Redes de Abastecimento de Água, Coleta de Esgoto</v>
          </cell>
        </row>
        <row r="142">
          <cell r="A142" t="str">
            <v>Construção e Manutenção de Estações e Redes de Distribuição de Energia Elétrica</v>
          </cell>
        </row>
        <row r="143">
          <cell r="A143" t="str">
            <v>Obras Portuárias, Marítimas e Fluviais</v>
          </cell>
        </row>
        <row r="144">
          <cell r="A144" t="str">
            <v>Fornecimento de Materiais e Equipamentos (aquisição indireta - em conjunto com licitação de obras)</v>
          </cell>
        </row>
        <row r="145">
          <cell r="A145" t="str">
            <v>Fornecimento de Materiais e Equipamentos (aquisição direta)</v>
          </cell>
        </row>
        <row r="146">
          <cell r="A146" t="str">
            <v>Estudos e Projetos, Planos e Gerenciamento e outros correlatos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DOS"/>
      <sheetName val="BDI (1)"/>
      <sheetName val="PO"/>
      <sheetName val="PLQ"/>
      <sheetName val="CFF"/>
    </sheetNames>
    <sheetDataSet>
      <sheetData sheetId="0">
        <row r="37">
          <cell r="T37" t="str">
            <v>BDI 1</v>
          </cell>
          <cell r="U37" t="str">
            <v>BDI 2</v>
          </cell>
          <cell r="V37" t="str">
            <v>BDI 3</v>
          </cell>
          <cell r="W37" t="str">
            <v>BDI 4</v>
          </cell>
          <cell r="X37" t="str">
            <v>BDI 5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utorial"/>
      <sheetName val="Banco"/>
      <sheetName val="Composições"/>
      <sheetName val="Cotações"/>
      <sheetName val="Relatórios"/>
      <sheetName val="Busca"/>
    </sheetNames>
    <sheetDataSet>
      <sheetData sheetId="0" refreshError="1"/>
      <sheetData sheetId="1"/>
      <sheetData sheetId="2" refreshError="1"/>
      <sheetData sheetId="3">
        <row r="22">
          <cell r="B22" t="str">
            <v>ÍNDICE</v>
          </cell>
        </row>
        <row r="25">
          <cell r="B25" t="str">
            <v>EMPRESAS</v>
          </cell>
        </row>
      </sheetData>
      <sheetData sheetId="4">
        <row r="1">
          <cell r="A1" t="str">
            <v>DADOS DOS RELATÓRIOS IMPORTADOS</v>
          </cell>
        </row>
        <row r="5">
          <cell r="A5" t="str">
            <v>TIPO</v>
          </cell>
        </row>
        <row r="6">
          <cell r="A6" t="str">
            <v>SINAPI</v>
          </cell>
        </row>
        <row r="7">
          <cell r="A7" t="str">
            <v>SINAPI</v>
          </cell>
        </row>
        <row r="8">
          <cell r="A8" t="str">
            <v>SINAPI</v>
          </cell>
        </row>
        <row r="9">
          <cell r="A9" t="str">
            <v>SINAPI</v>
          </cell>
        </row>
        <row r="10">
          <cell r="A10" t="str">
            <v>SINAPI-I</v>
          </cell>
        </row>
        <row r="11">
          <cell r="A11" t="str">
            <v>SINAPI-I</v>
          </cell>
        </row>
        <row r="12">
          <cell r="A12" t="str">
            <v>SINAPI-I</v>
          </cell>
        </row>
        <row r="13">
          <cell r="A13" t="str">
            <v>SINAPI-I</v>
          </cell>
        </row>
        <row r="14">
          <cell r="A14" t="str">
            <v>SINAPI-I</v>
          </cell>
        </row>
        <row r="15">
          <cell r="A15" t="str">
            <v>SINAPI-I</v>
          </cell>
        </row>
      </sheetData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Memoria"/>
      <sheetName val="Justificativa"/>
      <sheetName val="Custo"/>
    </sheetNames>
    <sheetDataSet>
      <sheetData sheetId="0"/>
      <sheetData sheetId="1"/>
      <sheetData sheetId="2"/>
      <sheetData sheetId="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"/>
      <sheetName val="Memoria"/>
      <sheetName val="Justificativa"/>
      <sheetName val="Custo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553"/>
  <sheetViews>
    <sheetView tabSelected="1" view="pageBreakPreview" topLeftCell="A516" zoomScaleSheetLayoutView="100" workbookViewId="0">
      <selection activeCell="B550" sqref="B550"/>
    </sheetView>
  </sheetViews>
  <sheetFormatPr defaultColWidth="9.140625" defaultRowHeight="12"/>
  <cols>
    <col min="1" max="1" width="6.7109375" style="20" customWidth="1"/>
    <col min="2" max="2" width="69.5703125" style="21" customWidth="1"/>
    <col min="3" max="3" width="6.7109375" style="22" customWidth="1"/>
    <col min="4" max="4" width="10" style="23" customWidth="1"/>
    <col min="5" max="5" width="10.7109375" style="98" customWidth="1"/>
    <col min="6" max="6" width="13.85546875" style="78" customWidth="1"/>
    <col min="7" max="7" width="9.140625" style="24" customWidth="1"/>
    <col min="8" max="16384" width="9.140625" style="24"/>
  </cols>
  <sheetData>
    <row r="1" spans="1:6" s="103" customFormat="1">
      <c r="A1" s="25"/>
      <c r="B1" s="3"/>
      <c r="C1" s="2"/>
      <c r="D1" s="3"/>
      <c r="E1" s="82"/>
      <c r="F1" s="26"/>
    </row>
    <row r="2" spans="1:6" s="103" customFormat="1">
      <c r="A2" s="27"/>
      <c r="B2" s="1"/>
      <c r="C2" s="4"/>
      <c r="D2" s="5"/>
      <c r="E2" s="83"/>
      <c r="F2" s="105"/>
    </row>
    <row r="3" spans="1:6" s="103" customFormat="1">
      <c r="A3" s="28"/>
      <c r="B3" s="1"/>
      <c r="C3" s="6"/>
      <c r="D3" s="5"/>
      <c r="E3" s="84" t="s">
        <v>17</v>
      </c>
      <c r="F3" s="106" t="s">
        <v>134</v>
      </c>
    </row>
    <row r="4" spans="1:6" s="103" customFormat="1">
      <c r="A4" s="27"/>
      <c r="B4" s="1" t="s">
        <v>137</v>
      </c>
      <c r="C4" s="8"/>
      <c r="D4" s="5"/>
      <c r="E4" s="84"/>
      <c r="F4" s="106"/>
    </row>
    <row r="5" spans="1:6" s="103" customFormat="1">
      <c r="A5" s="27"/>
      <c r="B5" s="7" t="s">
        <v>104</v>
      </c>
      <c r="C5" s="8"/>
      <c r="D5" s="5"/>
      <c r="E5" s="84"/>
      <c r="F5" s="105"/>
    </row>
    <row r="6" spans="1:6" s="103" customFormat="1">
      <c r="A6" s="27"/>
      <c r="B6" s="7"/>
      <c r="C6" s="8"/>
      <c r="D6" s="5"/>
      <c r="E6" s="84"/>
      <c r="F6" s="105"/>
    </row>
    <row r="7" spans="1:6" s="103" customFormat="1">
      <c r="A7" s="27"/>
      <c r="B7" s="7"/>
      <c r="C7" s="8"/>
      <c r="D7" s="5"/>
      <c r="E7" s="84"/>
      <c r="F7" s="105"/>
    </row>
    <row r="8" spans="1:6" s="103" customFormat="1">
      <c r="A8" s="27"/>
      <c r="B8" s="11"/>
      <c r="C8" s="11"/>
      <c r="D8" s="11"/>
      <c r="E8" s="84" t="s">
        <v>33</v>
      </c>
      <c r="F8" s="107">
        <v>0</v>
      </c>
    </row>
    <row r="9" spans="1:6" s="103" customFormat="1">
      <c r="A9" s="27"/>
      <c r="B9" s="11"/>
      <c r="C9" s="11"/>
      <c r="D9" s="11"/>
      <c r="E9" s="84" t="s">
        <v>18</v>
      </c>
      <c r="F9" s="108"/>
    </row>
    <row r="10" spans="1:6" s="103" customFormat="1" ht="12.75" thickBot="1">
      <c r="A10" s="29"/>
      <c r="B10" s="30"/>
      <c r="C10" s="9"/>
      <c r="D10" s="10"/>
      <c r="E10" s="85"/>
      <c r="F10" s="109"/>
    </row>
    <row r="11" spans="1:6" s="103" customFormat="1">
      <c r="A11" s="110"/>
      <c r="B11" s="111"/>
      <c r="C11" s="5"/>
      <c r="D11" s="5"/>
      <c r="E11" s="112"/>
      <c r="F11" s="113"/>
    </row>
    <row r="12" spans="1:6" s="103" customFormat="1">
      <c r="A12" s="252" t="s">
        <v>7</v>
      </c>
      <c r="B12" s="253"/>
      <c r="C12" s="253"/>
      <c r="D12" s="253"/>
      <c r="E12" s="253"/>
      <c r="F12" s="254"/>
    </row>
    <row r="13" spans="1:6" s="103" customFormat="1" ht="12.75" thickBot="1">
      <c r="A13" s="110"/>
      <c r="B13" s="111"/>
      <c r="C13" s="5"/>
      <c r="D13" s="5"/>
      <c r="E13" s="112"/>
      <c r="F13" s="113"/>
    </row>
    <row r="14" spans="1:6" s="103" customFormat="1">
      <c r="A14" s="31"/>
      <c r="B14" s="33"/>
      <c r="C14" s="32"/>
      <c r="D14" s="33"/>
      <c r="E14" s="86" t="s">
        <v>19</v>
      </c>
      <c r="F14" s="34"/>
    </row>
    <row r="15" spans="1:6" s="103" customFormat="1">
      <c r="A15" s="114" t="s">
        <v>5</v>
      </c>
      <c r="B15" s="115" t="s">
        <v>20</v>
      </c>
      <c r="C15" s="115" t="s">
        <v>21</v>
      </c>
      <c r="D15" s="115" t="s">
        <v>22</v>
      </c>
      <c r="E15" s="116" t="s">
        <v>23</v>
      </c>
      <c r="F15" s="117" t="s">
        <v>24</v>
      </c>
    </row>
    <row r="16" spans="1:6" s="103" customFormat="1" ht="12.75" thickBot="1">
      <c r="A16" s="35"/>
      <c r="B16" s="36"/>
      <c r="C16" s="37"/>
      <c r="D16" s="38"/>
      <c r="E16" s="87" t="s">
        <v>6</v>
      </c>
      <c r="F16" s="39" t="s">
        <v>6</v>
      </c>
    </row>
    <row r="17" spans="1:6" s="103" customFormat="1">
      <c r="A17" s="15"/>
      <c r="B17" s="12"/>
      <c r="C17" s="12"/>
      <c r="D17" s="13"/>
      <c r="E17" s="88"/>
      <c r="F17" s="14"/>
    </row>
    <row r="18" spans="1:6">
      <c r="A18" s="16">
        <v>0</v>
      </c>
      <c r="B18" s="40" t="s">
        <v>34</v>
      </c>
      <c r="C18" s="41"/>
      <c r="D18" s="42"/>
      <c r="E18" s="89"/>
      <c r="F18" s="43">
        <f>SUM(F19:F27)</f>
        <v>0</v>
      </c>
    </row>
    <row r="19" spans="1:6">
      <c r="A19" s="17">
        <v>1</v>
      </c>
      <c r="B19" s="18" t="s">
        <v>138</v>
      </c>
      <c r="C19" s="19" t="s">
        <v>0</v>
      </c>
      <c r="D19" s="239">
        <v>6</v>
      </c>
      <c r="E19" s="90"/>
      <c r="F19" s="45">
        <f>D19*E19</f>
        <v>0</v>
      </c>
    </row>
    <row r="20" spans="1:6" ht="36">
      <c r="A20" s="17">
        <v>2</v>
      </c>
      <c r="B20" s="18" t="s">
        <v>139</v>
      </c>
      <c r="C20" s="19" t="s">
        <v>27</v>
      </c>
      <c r="D20" s="239">
        <v>12</v>
      </c>
      <c r="E20" s="90"/>
      <c r="F20" s="45">
        <f t="shared" ref="F20:F26" si="0">D20*E20</f>
        <v>0</v>
      </c>
    </row>
    <row r="21" spans="1:6" ht="28.9" customHeight="1">
      <c r="A21" s="17">
        <v>3</v>
      </c>
      <c r="B21" s="18" t="s">
        <v>140</v>
      </c>
      <c r="C21" s="19" t="s">
        <v>27</v>
      </c>
      <c r="D21" s="239">
        <v>12</v>
      </c>
      <c r="E21" s="90"/>
      <c r="F21" s="45">
        <f t="shared" si="0"/>
        <v>0</v>
      </c>
    </row>
    <row r="22" spans="1:6" ht="27.6" customHeight="1">
      <c r="A22" s="17">
        <v>4</v>
      </c>
      <c r="B22" s="18" t="s">
        <v>141</v>
      </c>
      <c r="C22" s="19" t="s">
        <v>27</v>
      </c>
      <c r="D22" s="239">
        <v>12</v>
      </c>
      <c r="E22" s="90"/>
      <c r="F22" s="45">
        <f t="shared" si="0"/>
        <v>0</v>
      </c>
    </row>
    <row r="23" spans="1:6" ht="24">
      <c r="A23" s="17">
        <v>5</v>
      </c>
      <c r="B23" s="18" t="s">
        <v>142</v>
      </c>
      <c r="C23" s="19" t="s">
        <v>8</v>
      </c>
      <c r="D23" s="239">
        <v>400</v>
      </c>
      <c r="E23" s="90"/>
      <c r="F23" s="45">
        <f t="shared" si="0"/>
        <v>0</v>
      </c>
    </row>
    <row r="24" spans="1:6" ht="36">
      <c r="A24" s="17">
        <v>6</v>
      </c>
      <c r="B24" s="18" t="s">
        <v>143</v>
      </c>
      <c r="C24" s="19" t="s">
        <v>28</v>
      </c>
      <c r="D24" s="239">
        <v>400</v>
      </c>
      <c r="E24" s="90"/>
      <c r="F24" s="45">
        <f t="shared" si="0"/>
        <v>0</v>
      </c>
    </row>
    <row r="25" spans="1:6">
      <c r="A25" s="17">
        <v>7</v>
      </c>
      <c r="B25" s="18" t="s">
        <v>144</v>
      </c>
      <c r="C25" s="19" t="s">
        <v>0</v>
      </c>
      <c r="D25" s="239">
        <v>340.62</v>
      </c>
      <c r="E25" s="90"/>
      <c r="F25" s="45">
        <f t="shared" si="0"/>
        <v>0</v>
      </c>
    </row>
    <row r="26" spans="1:6">
      <c r="A26" s="17">
        <v>8</v>
      </c>
      <c r="B26" s="18" t="s">
        <v>145</v>
      </c>
      <c r="C26" s="19" t="s">
        <v>0</v>
      </c>
      <c r="D26" s="239">
        <v>917.34</v>
      </c>
      <c r="E26" s="90"/>
      <c r="F26" s="45">
        <f t="shared" si="0"/>
        <v>0</v>
      </c>
    </row>
    <row r="27" spans="1:6">
      <c r="A27" s="48"/>
      <c r="B27" s="49"/>
      <c r="C27" s="50"/>
      <c r="D27" s="47"/>
      <c r="E27" s="91"/>
      <c r="F27" s="51"/>
    </row>
    <row r="28" spans="1:6">
      <c r="A28" s="16">
        <v>100</v>
      </c>
      <c r="B28" s="53" t="s">
        <v>135</v>
      </c>
      <c r="C28" s="54"/>
      <c r="D28" s="55"/>
      <c r="E28" s="89"/>
      <c r="F28" s="43">
        <f>SUM(F29:F32)</f>
        <v>0</v>
      </c>
    </row>
    <row r="29" spans="1:6">
      <c r="A29" s="17">
        <v>101</v>
      </c>
      <c r="B29" s="18" t="s">
        <v>88</v>
      </c>
      <c r="C29" s="121" t="s">
        <v>2</v>
      </c>
      <c r="D29" s="239">
        <v>960</v>
      </c>
      <c r="E29" s="90"/>
      <c r="F29" s="45">
        <f t="shared" ref="F29:F31" si="1">D29*E29</f>
        <v>0</v>
      </c>
    </row>
    <row r="30" spans="1:6">
      <c r="A30" s="17">
        <v>102</v>
      </c>
      <c r="B30" s="18" t="s">
        <v>87</v>
      </c>
      <c r="C30" s="121" t="s">
        <v>2</v>
      </c>
      <c r="D30" s="239">
        <v>1920</v>
      </c>
      <c r="E30" s="90"/>
      <c r="F30" s="45">
        <f t="shared" si="1"/>
        <v>0</v>
      </c>
    </row>
    <row r="31" spans="1:6">
      <c r="A31" s="17">
        <v>103</v>
      </c>
      <c r="B31" s="18" t="s">
        <v>1</v>
      </c>
      <c r="C31" s="121" t="s">
        <v>2</v>
      </c>
      <c r="D31" s="239">
        <v>5376</v>
      </c>
      <c r="E31" s="90"/>
      <c r="F31" s="45">
        <f t="shared" si="1"/>
        <v>0</v>
      </c>
    </row>
    <row r="32" spans="1:6">
      <c r="A32" s="48"/>
      <c r="B32" s="56"/>
      <c r="C32" s="247"/>
      <c r="D32" s="46"/>
      <c r="E32" s="57"/>
      <c r="F32" s="45"/>
    </row>
    <row r="33" spans="1:6">
      <c r="A33" s="16">
        <v>200</v>
      </c>
      <c r="B33" s="53" t="s">
        <v>35</v>
      </c>
      <c r="C33" s="54"/>
      <c r="D33" s="55"/>
      <c r="E33" s="89"/>
      <c r="F33" s="43">
        <f>SUM(F34:F37)</f>
        <v>0</v>
      </c>
    </row>
    <row r="34" spans="1:6" ht="42.75" customHeight="1">
      <c r="A34" s="17">
        <v>201</v>
      </c>
      <c r="B34" s="18" t="s">
        <v>146</v>
      </c>
      <c r="C34" s="19" t="s">
        <v>0</v>
      </c>
      <c r="D34" s="239">
        <v>2010</v>
      </c>
      <c r="E34" s="90"/>
      <c r="F34" s="45">
        <f t="shared" ref="F34:F36" si="2">D34*E34</f>
        <v>0</v>
      </c>
    </row>
    <row r="35" spans="1:6" ht="13.5">
      <c r="A35" s="17">
        <v>202</v>
      </c>
      <c r="B35" s="119" t="s">
        <v>82</v>
      </c>
      <c r="C35" s="118" t="s">
        <v>83</v>
      </c>
      <c r="D35" s="239">
        <v>512.45000000000005</v>
      </c>
      <c r="E35" s="90"/>
      <c r="F35" s="45">
        <f t="shared" si="2"/>
        <v>0</v>
      </c>
    </row>
    <row r="36" spans="1:6" ht="36">
      <c r="A36" s="17">
        <v>203</v>
      </c>
      <c r="B36" s="18" t="s">
        <v>147</v>
      </c>
      <c r="C36" s="19" t="s">
        <v>11</v>
      </c>
      <c r="D36" s="239">
        <v>889.33</v>
      </c>
      <c r="E36" s="90"/>
      <c r="F36" s="45">
        <f t="shared" si="2"/>
        <v>0</v>
      </c>
    </row>
    <row r="37" spans="1:6">
      <c r="A37" s="48"/>
      <c r="B37" s="56"/>
      <c r="C37" s="44"/>
      <c r="D37" s="46"/>
      <c r="E37" s="57"/>
      <c r="F37" s="45"/>
    </row>
    <row r="38" spans="1:6">
      <c r="A38" s="16">
        <v>300</v>
      </c>
      <c r="B38" s="53" t="s">
        <v>36</v>
      </c>
      <c r="C38" s="54"/>
      <c r="D38" s="55"/>
      <c r="E38" s="89"/>
      <c r="F38" s="43">
        <f>SUM(F40:F57)</f>
        <v>0</v>
      </c>
    </row>
    <row r="39" spans="1:6">
      <c r="A39" s="67"/>
      <c r="B39" s="68" t="s">
        <v>70</v>
      </c>
      <c r="C39" s="69"/>
      <c r="D39" s="70"/>
      <c r="E39" s="94"/>
      <c r="F39" s="71"/>
    </row>
    <row r="40" spans="1:6" ht="24">
      <c r="A40" s="17">
        <v>301</v>
      </c>
      <c r="B40" s="18" t="s">
        <v>148</v>
      </c>
      <c r="C40" s="19" t="s">
        <v>25</v>
      </c>
      <c r="D40" s="239">
        <v>1</v>
      </c>
      <c r="E40" s="90"/>
      <c r="F40" s="45">
        <f t="shared" ref="F40:F45" si="3">D40*E40</f>
        <v>0</v>
      </c>
    </row>
    <row r="41" spans="1:6">
      <c r="A41" s="17">
        <v>302</v>
      </c>
      <c r="B41" s="18" t="s">
        <v>149</v>
      </c>
      <c r="C41" s="19" t="s">
        <v>8</v>
      </c>
      <c r="D41" s="239">
        <v>776</v>
      </c>
      <c r="E41" s="90"/>
      <c r="F41" s="45">
        <f t="shared" si="3"/>
        <v>0</v>
      </c>
    </row>
    <row r="42" spans="1:6" ht="24">
      <c r="A42" s="17">
        <v>303</v>
      </c>
      <c r="B42" s="18" t="s">
        <v>150</v>
      </c>
      <c r="C42" s="19" t="s">
        <v>11</v>
      </c>
      <c r="D42" s="239">
        <v>54.86</v>
      </c>
      <c r="E42" s="90"/>
      <c r="F42" s="45">
        <f t="shared" si="3"/>
        <v>0</v>
      </c>
    </row>
    <row r="43" spans="1:6">
      <c r="A43" s="17">
        <v>304</v>
      </c>
      <c r="B43" s="18" t="s">
        <v>151</v>
      </c>
      <c r="C43" s="19" t="s">
        <v>11</v>
      </c>
      <c r="D43" s="239">
        <v>54.86</v>
      </c>
      <c r="E43" s="90"/>
      <c r="F43" s="45">
        <f t="shared" si="3"/>
        <v>0</v>
      </c>
    </row>
    <row r="44" spans="1:6">
      <c r="A44" s="17">
        <v>305</v>
      </c>
      <c r="B44" s="18" t="s">
        <v>152</v>
      </c>
      <c r="C44" s="19" t="s">
        <v>10</v>
      </c>
      <c r="D44" s="239">
        <v>2803.3</v>
      </c>
      <c r="E44" s="90"/>
      <c r="F44" s="45">
        <f t="shared" si="3"/>
        <v>0</v>
      </c>
    </row>
    <row r="45" spans="1:6">
      <c r="A45" s="17">
        <v>306</v>
      </c>
      <c r="B45" s="18" t="s">
        <v>153</v>
      </c>
      <c r="C45" s="19" t="s">
        <v>10</v>
      </c>
      <c r="D45" s="239">
        <v>360.1</v>
      </c>
      <c r="E45" s="90"/>
      <c r="F45" s="45">
        <f t="shared" si="3"/>
        <v>0</v>
      </c>
    </row>
    <row r="46" spans="1:6">
      <c r="A46" s="67"/>
      <c r="B46" s="68" t="s">
        <v>71</v>
      </c>
      <c r="C46" s="69"/>
      <c r="D46" s="70"/>
      <c r="E46" s="94"/>
      <c r="F46" s="71"/>
    </row>
    <row r="47" spans="1:6" ht="24">
      <c r="A47" s="17">
        <v>307</v>
      </c>
      <c r="B47" s="18" t="s">
        <v>154</v>
      </c>
      <c r="C47" s="19" t="s">
        <v>11</v>
      </c>
      <c r="D47" s="239">
        <v>141.9</v>
      </c>
      <c r="E47" s="90"/>
      <c r="F47" s="45">
        <f t="shared" ref="F47:F56" si="4">D47*E47</f>
        <v>0</v>
      </c>
    </row>
    <row r="48" spans="1:6">
      <c r="A48" s="17">
        <v>308</v>
      </c>
      <c r="B48" s="18" t="s">
        <v>155</v>
      </c>
      <c r="C48" s="19" t="s">
        <v>11</v>
      </c>
      <c r="D48" s="239">
        <v>14</v>
      </c>
      <c r="E48" s="90"/>
      <c r="F48" s="45">
        <f t="shared" si="4"/>
        <v>0</v>
      </c>
    </row>
    <row r="49" spans="1:6">
      <c r="A49" s="17">
        <v>309</v>
      </c>
      <c r="B49" s="18" t="s">
        <v>156</v>
      </c>
      <c r="C49" s="19" t="s">
        <v>0</v>
      </c>
      <c r="D49" s="239">
        <v>350.88</v>
      </c>
      <c r="E49" s="90"/>
      <c r="F49" s="45">
        <f t="shared" si="4"/>
        <v>0</v>
      </c>
    </row>
    <row r="50" spans="1:6">
      <c r="A50" s="17">
        <v>310</v>
      </c>
      <c r="B50" s="18" t="s">
        <v>157</v>
      </c>
      <c r="C50" s="19" t="s">
        <v>11</v>
      </c>
      <c r="D50" s="239">
        <v>60.17</v>
      </c>
      <c r="E50" s="90"/>
      <c r="F50" s="45">
        <f t="shared" si="4"/>
        <v>0</v>
      </c>
    </row>
    <row r="51" spans="1:6">
      <c r="A51" s="17">
        <v>311</v>
      </c>
      <c r="B51" s="18" t="s">
        <v>151</v>
      </c>
      <c r="C51" s="19" t="s">
        <v>11</v>
      </c>
      <c r="D51" s="239">
        <v>60.17</v>
      </c>
      <c r="E51" s="90"/>
      <c r="F51" s="45">
        <f t="shared" si="4"/>
        <v>0</v>
      </c>
    </row>
    <row r="52" spans="1:6">
      <c r="A52" s="17">
        <v>312</v>
      </c>
      <c r="B52" s="18" t="s">
        <v>152</v>
      </c>
      <c r="C52" s="19" t="s">
        <v>10</v>
      </c>
      <c r="D52" s="239">
        <v>3848.23</v>
      </c>
      <c r="E52" s="90"/>
      <c r="F52" s="45">
        <f t="shared" si="4"/>
        <v>0</v>
      </c>
    </row>
    <row r="53" spans="1:6">
      <c r="A53" s="17">
        <v>313</v>
      </c>
      <c r="B53" s="18" t="s">
        <v>153</v>
      </c>
      <c r="C53" s="19" t="s">
        <v>10</v>
      </c>
      <c r="D53" s="239">
        <v>629.4</v>
      </c>
      <c r="E53" s="90"/>
      <c r="F53" s="45">
        <f t="shared" si="4"/>
        <v>0</v>
      </c>
    </row>
    <row r="54" spans="1:6" ht="24">
      <c r="A54" s="17">
        <v>314</v>
      </c>
      <c r="B54" s="18" t="s">
        <v>158</v>
      </c>
      <c r="C54" s="19" t="s">
        <v>0</v>
      </c>
      <c r="D54" s="239">
        <v>350.88</v>
      </c>
      <c r="E54" s="90"/>
      <c r="F54" s="45">
        <f t="shared" si="4"/>
        <v>0</v>
      </c>
    </row>
    <row r="55" spans="1:6">
      <c r="A55" s="17">
        <v>315</v>
      </c>
      <c r="B55" s="18" t="s">
        <v>159</v>
      </c>
      <c r="C55" s="19" t="s">
        <v>11</v>
      </c>
      <c r="D55" s="239">
        <v>67.73</v>
      </c>
      <c r="E55" s="90"/>
      <c r="F55" s="45">
        <f t="shared" si="4"/>
        <v>0</v>
      </c>
    </row>
    <row r="56" spans="1:6" ht="29.25" customHeight="1">
      <c r="A56" s="17">
        <v>316</v>
      </c>
      <c r="B56" s="18" t="s">
        <v>147</v>
      </c>
      <c r="C56" s="19" t="s">
        <v>11</v>
      </c>
      <c r="D56" s="239">
        <v>74.17</v>
      </c>
      <c r="E56" s="90"/>
      <c r="F56" s="45">
        <f t="shared" si="4"/>
        <v>0</v>
      </c>
    </row>
    <row r="57" spans="1:6">
      <c r="A57" s="48"/>
      <c r="B57" s="49"/>
      <c r="C57" s="50"/>
      <c r="D57" s="59"/>
      <c r="E57" s="92"/>
      <c r="F57" s="60"/>
    </row>
    <row r="58" spans="1:6">
      <c r="A58" s="16">
        <v>400</v>
      </c>
      <c r="B58" s="53" t="s">
        <v>37</v>
      </c>
      <c r="C58" s="54"/>
      <c r="D58" s="55"/>
      <c r="E58" s="89"/>
      <c r="F58" s="43">
        <f>SUM(F60:F69)</f>
        <v>0</v>
      </c>
    </row>
    <row r="59" spans="1:6">
      <c r="A59" s="67"/>
      <c r="B59" s="68" t="s">
        <v>89</v>
      </c>
      <c r="C59" s="69"/>
      <c r="D59" s="70"/>
      <c r="E59" s="94"/>
      <c r="F59" s="71"/>
    </row>
    <row r="60" spans="1:6">
      <c r="A60" s="17">
        <v>401</v>
      </c>
      <c r="B60" s="18" t="s">
        <v>160</v>
      </c>
      <c r="C60" s="19" t="s">
        <v>0</v>
      </c>
      <c r="D60" s="239">
        <v>679.05</v>
      </c>
      <c r="E60" s="90"/>
      <c r="F60" s="45">
        <f t="shared" ref="F60:F66" si="5">D60*E60</f>
        <v>0</v>
      </c>
    </row>
    <row r="61" spans="1:6">
      <c r="A61" s="17">
        <v>402</v>
      </c>
      <c r="B61" s="18" t="s">
        <v>161</v>
      </c>
      <c r="C61" s="19" t="s">
        <v>11</v>
      </c>
      <c r="D61" s="239">
        <v>38.35</v>
      </c>
      <c r="E61" s="90"/>
      <c r="F61" s="45">
        <f t="shared" si="5"/>
        <v>0</v>
      </c>
    </row>
    <row r="62" spans="1:6">
      <c r="A62" s="17">
        <v>403</v>
      </c>
      <c r="B62" s="18" t="s">
        <v>162</v>
      </c>
      <c r="C62" s="19" t="s">
        <v>11</v>
      </c>
      <c r="D62" s="239">
        <v>38.35</v>
      </c>
      <c r="E62" s="90"/>
      <c r="F62" s="45">
        <f t="shared" si="5"/>
        <v>0</v>
      </c>
    </row>
    <row r="63" spans="1:6">
      <c r="A63" s="17">
        <v>404</v>
      </c>
      <c r="B63" s="18" t="s">
        <v>152</v>
      </c>
      <c r="C63" s="19" t="s">
        <v>10</v>
      </c>
      <c r="D63" s="239">
        <v>3036.37</v>
      </c>
      <c r="E63" s="90"/>
      <c r="F63" s="45">
        <f t="shared" si="5"/>
        <v>0</v>
      </c>
    </row>
    <row r="64" spans="1:6">
      <c r="A64" s="17">
        <v>405</v>
      </c>
      <c r="B64" s="18" t="s">
        <v>153</v>
      </c>
      <c r="C64" s="19" t="s">
        <v>10</v>
      </c>
      <c r="D64" s="239">
        <v>759.3</v>
      </c>
      <c r="E64" s="90"/>
      <c r="F64" s="45">
        <f t="shared" si="5"/>
        <v>0</v>
      </c>
    </row>
    <row r="65" spans="1:6">
      <c r="A65" s="67"/>
      <c r="B65" s="68" t="s">
        <v>90</v>
      </c>
      <c r="C65" s="69"/>
      <c r="D65" s="70"/>
      <c r="E65" s="94"/>
      <c r="F65" s="71"/>
    </row>
    <row r="66" spans="1:6" ht="24">
      <c r="A66" s="17">
        <v>406</v>
      </c>
      <c r="B66" s="18" t="s">
        <v>163</v>
      </c>
      <c r="C66" s="19" t="s">
        <v>0</v>
      </c>
      <c r="D66" s="239">
        <v>448.16</v>
      </c>
      <c r="E66" s="90"/>
      <c r="F66" s="45">
        <f t="shared" si="5"/>
        <v>0</v>
      </c>
    </row>
    <row r="67" spans="1:6">
      <c r="A67" s="17">
        <v>407</v>
      </c>
      <c r="B67" s="18" t="s">
        <v>152</v>
      </c>
      <c r="C67" s="19" t="s">
        <v>10</v>
      </c>
      <c r="D67" s="239">
        <v>585.70000000000005</v>
      </c>
      <c r="E67" s="90"/>
      <c r="F67" s="45">
        <f t="shared" ref="F67" si="6">D67*E67</f>
        <v>0</v>
      </c>
    </row>
    <row r="68" spans="1:6" ht="21.75" customHeight="1">
      <c r="A68" s="17">
        <v>408</v>
      </c>
      <c r="B68" s="18" t="s">
        <v>164</v>
      </c>
      <c r="C68" s="19" t="s">
        <v>0</v>
      </c>
      <c r="D68" s="239">
        <v>13.02</v>
      </c>
      <c r="E68" s="90"/>
      <c r="F68" s="45">
        <f t="shared" ref="F68" si="7">D68*E68</f>
        <v>0</v>
      </c>
    </row>
    <row r="69" spans="1:6">
      <c r="A69" s="48"/>
      <c r="B69" s="56"/>
      <c r="C69" s="50"/>
      <c r="D69" s="46"/>
      <c r="E69" s="93"/>
      <c r="F69" s="45"/>
    </row>
    <row r="70" spans="1:6">
      <c r="A70" s="16">
        <v>500</v>
      </c>
      <c r="B70" s="53" t="s">
        <v>38</v>
      </c>
      <c r="C70" s="54"/>
      <c r="D70" s="55"/>
      <c r="E70" s="89"/>
      <c r="F70" s="43">
        <f>SUM(F71:F77)</f>
        <v>0</v>
      </c>
    </row>
    <row r="71" spans="1:6" ht="24">
      <c r="A71" s="17">
        <v>501</v>
      </c>
      <c r="B71" s="18" t="s">
        <v>165</v>
      </c>
      <c r="C71" s="19" t="s">
        <v>0</v>
      </c>
      <c r="D71" s="239">
        <v>1754.01</v>
      </c>
      <c r="E71" s="90"/>
      <c r="F71" s="45">
        <f t="shared" ref="F71:F76" si="8">D71*E71</f>
        <v>0</v>
      </c>
    </row>
    <row r="72" spans="1:6">
      <c r="A72" s="17">
        <v>502</v>
      </c>
      <c r="B72" s="18" t="s">
        <v>166</v>
      </c>
      <c r="C72" s="19" t="s">
        <v>11</v>
      </c>
      <c r="D72" s="239">
        <v>1.32</v>
      </c>
      <c r="E72" s="90"/>
      <c r="F72" s="45">
        <f t="shared" si="8"/>
        <v>0</v>
      </c>
    </row>
    <row r="73" spans="1:6" ht="24">
      <c r="A73" s="17">
        <v>503</v>
      </c>
      <c r="B73" s="18" t="s">
        <v>167</v>
      </c>
      <c r="C73" s="19" t="s">
        <v>0</v>
      </c>
      <c r="D73" s="239">
        <v>18.239999999999998</v>
      </c>
      <c r="E73" s="90"/>
      <c r="F73" s="45">
        <f t="shared" si="8"/>
        <v>0</v>
      </c>
    </row>
    <row r="74" spans="1:6" ht="24">
      <c r="A74" s="17">
        <v>504</v>
      </c>
      <c r="B74" s="18" t="s">
        <v>168</v>
      </c>
      <c r="C74" s="19" t="s">
        <v>0</v>
      </c>
      <c r="D74" s="239">
        <v>203.47</v>
      </c>
      <c r="E74" s="90"/>
      <c r="F74" s="45">
        <f t="shared" si="8"/>
        <v>0</v>
      </c>
    </row>
    <row r="75" spans="1:6" ht="24">
      <c r="A75" s="17">
        <v>505</v>
      </c>
      <c r="B75" s="18" t="s">
        <v>169</v>
      </c>
      <c r="C75" s="19" t="s">
        <v>0</v>
      </c>
      <c r="D75" s="239">
        <v>212</v>
      </c>
      <c r="E75" s="90"/>
      <c r="F75" s="45">
        <f t="shared" si="8"/>
        <v>0</v>
      </c>
    </row>
    <row r="76" spans="1:6" ht="24">
      <c r="A76" s="17">
        <v>506</v>
      </c>
      <c r="B76" s="18" t="s">
        <v>170</v>
      </c>
      <c r="C76" s="19" t="s">
        <v>0</v>
      </c>
      <c r="D76" s="239">
        <v>199.6</v>
      </c>
      <c r="E76" s="90"/>
      <c r="F76" s="45">
        <f t="shared" si="8"/>
        <v>0</v>
      </c>
    </row>
    <row r="77" spans="1:6">
      <c r="A77" s="48"/>
      <c r="B77" s="56"/>
      <c r="C77" s="50"/>
      <c r="D77" s="59"/>
      <c r="E77" s="93"/>
      <c r="F77" s="45"/>
    </row>
    <row r="78" spans="1:6">
      <c r="A78" s="16">
        <v>600</v>
      </c>
      <c r="B78" s="53" t="s">
        <v>39</v>
      </c>
      <c r="C78" s="54"/>
      <c r="D78" s="55"/>
      <c r="E78" s="89"/>
      <c r="F78" s="43">
        <f>SUM(F79:F85)</f>
        <v>0</v>
      </c>
    </row>
    <row r="79" spans="1:6" ht="24">
      <c r="A79" s="17">
        <v>601</v>
      </c>
      <c r="B79" s="18" t="s">
        <v>171</v>
      </c>
      <c r="C79" s="19" t="s">
        <v>0</v>
      </c>
      <c r="D79" s="239">
        <v>824.93</v>
      </c>
      <c r="E79" s="90"/>
      <c r="F79" s="45">
        <f t="shared" ref="F79:F84" si="9">D79*E79</f>
        <v>0</v>
      </c>
    </row>
    <row r="80" spans="1:6" ht="24">
      <c r="A80" s="17">
        <v>602</v>
      </c>
      <c r="B80" s="18" t="s">
        <v>172</v>
      </c>
      <c r="C80" s="19" t="s">
        <v>0</v>
      </c>
      <c r="D80" s="239">
        <v>69.87</v>
      </c>
      <c r="E80" s="90"/>
      <c r="F80" s="45">
        <f t="shared" si="9"/>
        <v>0</v>
      </c>
    </row>
    <row r="81" spans="1:6">
      <c r="A81" s="17">
        <v>603</v>
      </c>
      <c r="B81" s="18" t="s">
        <v>173</v>
      </c>
      <c r="C81" s="19" t="s">
        <v>0</v>
      </c>
      <c r="D81" s="239">
        <v>824.93</v>
      </c>
      <c r="E81" s="90"/>
      <c r="F81" s="45">
        <f t="shared" si="9"/>
        <v>0</v>
      </c>
    </row>
    <row r="82" spans="1:6">
      <c r="A82" s="17">
        <v>604</v>
      </c>
      <c r="B82" s="18" t="s">
        <v>174</v>
      </c>
      <c r="C82" s="19" t="s">
        <v>0</v>
      </c>
      <c r="D82" s="239">
        <v>69.87</v>
      </c>
      <c r="E82" s="90"/>
      <c r="F82" s="45">
        <f t="shared" si="9"/>
        <v>0</v>
      </c>
    </row>
    <row r="83" spans="1:6" ht="24">
      <c r="A83" s="17">
        <v>605</v>
      </c>
      <c r="B83" s="18" t="s">
        <v>175</v>
      </c>
      <c r="C83" s="19" t="s">
        <v>8</v>
      </c>
      <c r="D83" s="239">
        <v>400</v>
      </c>
      <c r="E83" s="90"/>
      <c r="F83" s="45">
        <f t="shared" si="9"/>
        <v>0</v>
      </c>
    </row>
    <row r="84" spans="1:6">
      <c r="A84" s="17">
        <v>606</v>
      </c>
      <c r="B84" s="18" t="s">
        <v>176</v>
      </c>
      <c r="C84" s="19" t="s">
        <v>8</v>
      </c>
      <c r="D84" s="239">
        <v>50</v>
      </c>
      <c r="E84" s="90"/>
      <c r="F84" s="45">
        <f t="shared" si="9"/>
        <v>0</v>
      </c>
    </row>
    <row r="85" spans="1:6">
      <c r="A85" s="62"/>
      <c r="B85" s="56"/>
      <c r="C85" s="50"/>
      <c r="D85" s="59"/>
      <c r="E85" s="91"/>
      <c r="F85" s="51"/>
    </row>
    <row r="86" spans="1:6" s="63" customFormat="1">
      <c r="A86" s="16">
        <v>700</v>
      </c>
      <c r="B86" s="53" t="s">
        <v>40</v>
      </c>
      <c r="C86" s="54"/>
      <c r="D86" s="55"/>
      <c r="E86" s="89"/>
      <c r="F86" s="43">
        <f>SUM(F87:F92)</f>
        <v>0</v>
      </c>
    </row>
    <row r="87" spans="1:6" s="63" customFormat="1">
      <c r="A87" s="17">
        <v>701</v>
      </c>
      <c r="B87" s="18" t="s">
        <v>177</v>
      </c>
      <c r="C87" s="19" t="s">
        <v>0</v>
      </c>
      <c r="D87" s="239">
        <v>4222.5</v>
      </c>
      <c r="E87" s="90"/>
      <c r="F87" s="45">
        <f t="shared" ref="F87:F91" si="10">D87*E87</f>
        <v>0</v>
      </c>
    </row>
    <row r="88" spans="1:6">
      <c r="A88" s="17">
        <v>702</v>
      </c>
      <c r="B88" s="18" t="s">
        <v>178</v>
      </c>
      <c r="C88" s="19" t="s">
        <v>0</v>
      </c>
      <c r="D88" s="239">
        <v>6866.82</v>
      </c>
      <c r="E88" s="90"/>
      <c r="F88" s="45">
        <f t="shared" si="10"/>
        <v>0</v>
      </c>
    </row>
    <row r="89" spans="1:6">
      <c r="A89" s="17">
        <v>703</v>
      </c>
      <c r="B89" s="18" t="s">
        <v>179</v>
      </c>
      <c r="C89" s="19" t="s">
        <v>0</v>
      </c>
      <c r="D89" s="239">
        <v>5800.68</v>
      </c>
      <c r="E89" s="90"/>
      <c r="F89" s="45">
        <f t="shared" si="10"/>
        <v>0</v>
      </c>
    </row>
    <row r="90" spans="1:6" ht="26.25" customHeight="1">
      <c r="A90" s="17">
        <v>704</v>
      </c>
      <c r="B90" s="18" t="s">
        <v>180</v>
      </c>
      <c r="C90" s="19" t="s">
        <v>0</v>
      </c>
      <c r="D90" s="239">
        <v>6866.82</v>
      </c>
      <c r="E90" s="90"/>
      <c r="F90" s="45">
        <f t="shared" si="10"/>
        <v>0</v>
      </c>
    </row>
    <row r="91" spans="1:6" ht="24">
      <c r="A91" s="17">
        <v>705</v>
      </c>
      <c r="B91" s="18" t="s">
        <v>74</v>
      </c>
      <c r="C91" s="64" t="s">
        <v>41</v>
      </c>
      <c r="D91" s="239">
        <v>340.62</v>
      </c>
      <c r="E91" s="90"/>
      <c r="F91" s="45">
        <f t="shared" si="10"/>
        <v>0</v>
      </c>
    </row>
    <row r="92" spans="1:6">
      <c r="A92" s="62"/>
      <c r="B92" s="56"/>
      <c r="C92" s="50"/>
      <c r="D92" s="59"/>
      <c r="E92" s="91"/>
      <c r="F92" s="51"/>
    </row>
    <row r="93" spans="1:6">
      <c r="A93" s="16">
        <v>800</v>
      </c>
      <c r="B93" s="53" t="s">
        <v>42</v>
      </c>
      <c r="C93" s="54"/>
      <c r="D93" s="55"/>
      <c r="E93" s="89"/>
      <c r="F93" s="43">
        <f>SUM(F95:F111)</f>
        <v>0</v>
      </c>
    </row>
    <row r="94" spans="1:6">
      <c r="A94" s="67"/>
      <c r="B94" s="68" t="s">
        <v>129</v>
      </c>
      <c r="C94" s="69"/>
      <c r="D94" s="70"/>
      <c r="E94" s="94"/>
      <c r="F94" s="71"/>
    </row>
    <row r="95" spans="1:6" ht="24">
      <c r="A95" s="17">
        <v>801</v>
      </c>
      <c r="B95" s="18" t="s">
        <v>181</v>
      </c>
      <c r="C95" s="19" t="s">
        <v>11</v>
      </c>
      <c r="D95" s="239">
        <v>31.06</v>
      </c>
      <c r="E95" s="90"/>
      <c r="F95" s="45">
        <f t="shared" ref="F95:F104" si="11">D95*E95</f>
        <v>0</v>
      </c>
    </row>
    <row r="96" spans="1:6">
      <c r="A96" s="17">
        <v>802</v>
      </c>
      <c r="B96" s="18" t="s">
        <v>182</v>
      </c>
      <c r="C96" s="19" t="s">
        <v>11</v>
      </c>
      <c r="D96" s="239">
        <v>56.62</v>
      </c>
      <c r="E96" s="90"/>
      <c r="F96" s="45">
        <f t="shared" si="11"/>
        <v>0</v>
      </c>
    </row>
    <row r="97" spans="1:6">
      <c r="A97" s="17">
        <v>803</v>
      </c>
      <c r="B97" s="18" t="s">
        <v>155</v>
      </c>
      <c r="C97" s="19" t="s">
        <v>11</v>
      </c>
      <c r="D97" s="239">
        <v>28.31</v>
      </c>
      <c r="E97" s="90"/>
      <c r="F97" s="45">
        <f t="shared" si="11"/>
        <v>0</v>
      </c>
    </row>
    <row r="98" spans="1:6">
      <c r="A98" s="17">
        <v>804</v>
      </c>
      <c r="B98" s="18" t="s">
        <v>161</v>
      </c>
      <c r="C98" s="19" t="s">
        <v>11</v>
      </c>
      <c r="D98" s="239">
        <v>39.630000000000003</v>
      </c>
      <c r="E98" s="90"/>
      <c r="F98" s="45">
        <f t="shared" si="11"/>
        <v>0</v>
      </c>
    </row>
    <row r="99" spans="1:6" ht="24">
      <c r="A99" s="17">
        <v>805</v>
      </c>
      <c r="B99" s="18" t="s">
        <v>163</v>
      </c>
      <c r="C99" s="19" t="s">
        <v>0</v>
      </c>
      <c r="D99" s="239">
        <v>54.98</v>
      </c>
      <c r="E99" s="90"/>
      <c r="F99" s="45">
        <f t="shared" si="11"/>
        <v>0</v>
      </c>
    </row>
    <row r="100" spans="1:6">
      <c r="A100" s="17">
        <v>806</v>
      </c>
      <c r="B100" s="18" t="s">
        <v>183</v>
      </c>
      <c r="C100" s="19" t="s">
        <v>10</v>
      </c>
      <c r="D100" s="239">
        <v>919.27</v>
      </c>
      <c r="E100" s="90"/>
      <c r="F100" s="45">
        <f t="shared" si="11"/>
        <v>0</v>
      </c>
    </row>
    <row r="101" spans="1:6">
      <c r="A101" s="17">
        <v>807</v>
      </c>
      <c r="B101" s="18" t="s">
        <v>184</v>
      </c>
      <c r="C101" s="19" t="s">
        <v>11</v>
      </c>
      <c r="D101" s="239">
        <v>31.06</v>
      </c>
      <c r="E101" s="90"/>
      <c r="F101" s="45">
        <f t="shared" si="11"/>
        <v>0</v>
      </c>
    </row>
    <row r="102" spans="1:6" ht="26.25" customHeight="1">
      <c r="A102" s="17">
        <v>808</v>
      </c>
      <c r="B102" s="18" t="s">
        <v>185</v>
      </c>
      <c r="C102" s="19" t="s">
        <v>0</v>
      </c>
      <c r="D102" s="239">
        <v>123.35</v>
      </c>
      <c r="E102" s="90"/>
      <c r="F102" s="45">
        <f t="shared" si="11"/>
        <v>0</v>
      </c>
    </row>
    <row r="103" spans="1:6" ht="36">
      <c r="A103" s="17">
        <v>809</v>
      </c>
      <c r="B103" s="18" t="s">
        <v>186</v>
      </c>
      <c r="C103" s="19" t="s">
        <v>0</v>
      </c>
      <c r="D103" s="239">
        <v>530.55999999999995</v>
      </c>
      <c r="E103" s="90"/>
      <c r="F103" s="45">
        <f t="shared" si="11"/>
        <v>0</v>
      </c>
    </row>
    <row r="104" spans="1:6" ht="42.75" customHeight="1">
      <c r="A104" s="17">
        <v>810</v>
      </c>
      <c r="B104" s="18" t="s">
        <v>187</v>
      </c>
      <c r="C104" s="19" t="s">
        <v>8</v>
      </c>
      <c r="D104" s="239">
        <v>644.52</v>
      </c>
      <c r="E104" s="90"/>
      <c r="F104" s="45">
        <f t="shared" si="11"/>
        <v>0</v>
      </c>
    </row>
    <row r="105" spans="1:6">
      <c r="A105" s="67"/>
      <c r="B105" s="68" t="s">
        <v>130</v>
      </c>
      <c r="C105" s="69"/>
      <c r="D105" s="70"/>
      <c r="E105" s="94"/>
      <c r="F105" s="71"/>
    </row>
    <row r="106" spans="1:6">
      <c r="A106" s="17">
        <v>811</v>
      </c>
      <c r="B106" s="18" t="s">
        <v>182</v>
      </c>
      <c r="C106" s="19" t="s">
        <v>11</v>
      </c>
      <c r="D106" s="239">
        <v>7.88</v>
      </c>
      <c r="E106" s="90"/>
      <c r="F106" s="45">
        <f t="shared" ref="F106:F110" si="12">D106*E106</f>
        <v>0</v>
      </c>
    </row>
    <row r="107" spans="1:6">
      <c r="A107" s="17">
        <v>812</v>
      </c>
      <c r="B107" s="18" t="s">
        <v>183</v>
      </c>
      <c r="C107" s="19" t="s">
        <v>10</v>
      </c>
      <c r="D107" s="239">
        <v>116.68</v>
      </c>
      <c r="E107" s="90"/>
      <c r="F107" s="45">
        <f t="shared" si="12"/>
        <v>0</v>
      </c>
    </row>
    <row r="108" spans="1:6">
      <c r="A108" s="17">
        <v>813</v>
      </c>
      <c r="B108" s="18" t="s">
        <v>188</v>
      </c>
      <c r="C108" s="19" t="s">
        <v>11</v>
      </c>
      <c r="D108" s="239">
        <v>5.52</v>
      </c>
      <c r="E108" s="90"/>
      <c r="F108" s="45">
        <f t="shared" si="12"/>
        <v>0</v>
      </c>
    </row>
    <row r="109" spans="1:6">
      <c r="A109" s="17">
        <v>814</v>
      </c>
      <c r="B109" s="18" t="s">
        <v>151</v>
      </c>
      <c r="C109" s="19" t="s">
        <v>11</v>
      </c>
      <c r="D109" s="239">
        <v>5.52</v>
      </c>
      <c r="E109" s="90"/>
      <c r="F109" s="45">
        <f t="shared" si="12"/>
        <v>0</v>
      </c>
    </row>
    <row r="110" spans="1:6">
      <c r="A110" s="17">
        <v>815</v>
      </c>
      <c r="B110" s="18" t="s">
        <v>189</v>
      </c>
      <c r="C110" s="19" t="s">
        <v>0</v>
      </c>
      <c r="D110" s="239">
        <v>78.84</v>
      </c>
      <c r="E110" s="90"/>
      <c r="F110" s="45">
        <f t="shared" si="12"/>
        <v>0</v>
      </c>
    </row>
    <row r="111" spans="1:6">
      <c r="A111" s="48"/>
      <c r="B111" s="49"/>
      <c r="C111" s="50"/>
      <c r="D111" s="59"/>
      <c r="E111" s="93"/>
      <c r="F111" s="61"/>
    </row>
    <row r="112" spans="1:6">
      <c r="A112" s="16">
        <v>900</v>
      </c>
      <c r="B112" s="53" t="s">
        <v>43</v>
      </c>
      <c r="C112" s="54"/>
      <c r="D112" s="55"/>
      <c r="E112" s="89"/>
      <c r="F112" s="43">
        <f>SUM(F113:F136)</f>
        <v>0</v>
      </c>
    </row>
    <row r="113" spans="1:6" ht="48">
      <c r="A113" s="17">
        <v>901</v>
      </c>
      <c r="B113" s="18" t="s">
        <v>12</v>
      </c>
      <c r="C113" s="121" t="s">
        <v>9</v>
      </c>
      <c r="D113" s="59">
        <v>6</v>
      </c>
      <c r="E113" s="90"/>
      <c r="F113" s="45">
        <f t="shared" ref="F113:F135" si="13">D113*E113</f>
        <v>0</v>
      </c>
    </row>
    <row r="114" spans="1:6" ht="48">
      <c r="A114" s="17">
        <v>902</v>
      </c>
      <c r="B114" s="18" t="s">
        <v>13</v>
      </c>
      <c r="C114" s="121" t="s">
        <v>9</v>
      </c>
      <c r="D114" s="59">
        <v>1</v>
      </c>
      <c r="E114" s="90"/>
      <c r="F114" s="45">
        <f t="shared" si="13"/>
        <v>0</v>
      </c>
    </row>
    <row r="115" spans="1:6" ht="48">
      <c r="A115" s="17">
        <v>903</v>
      </c>
      <c r="B115" s="18" t="s">
        <v>14</v>
      </c>
      <c r="C115" s="121" t="s">
        <v>9</v>
      </c>
      <c r="D115" s="59">
        <v>33</v>
      </c>
      <c r="E115" s="90"/>
      <c r="F115" s="45">
        <f t="shared" si="13"/>
        <v>0</v>
      </c>
    </row>
    <row r="116" spans="1:6" ht="48">
      <c r="A116" s="17">
        <v>904</v>
      </c>
      <c r="B116" s="18" t="s">
        <v>15</v>
      </c>
      <c r="C116" s="121" t="s">
        <v>9</v>
      </c>
      <c r="D116" s="59">
        <v>5</v>
      </c>
      <c r="E116" s="90"/>
      <c r="F116" s="45">
        <f t="shared" si="13"/>
        <v>0</v>
      </c>
    </row>
    <row r="117" spans="1:6" ht="24">
      <c r="A117" s="17">
        <v>905</v>
      </c>
      <c r="B117" s="18" t="s">
        <v>190</v>
      </c>
      <c r="C117" s="19" t="s">
        <v>9</v>
      </c>
      <c r="D117" s="59">
        <v>3</v>
      </c>
      <c r="E117" s="90"/>
      <c r="F117" s="45">
        <f t="shared" si="13"/>
        <v>0</v>
      </c>
    </row>
    <row r="118" spans="1:6" ht="24">
      <c r="A118" s="17">
        <v>906</v>
      </c>
      <c r="B118" s="18" t="s">
        <v>191</v>
      </c>
      <c r="C118" s="19" t="s">
        <v>0</v>
      </c>
      <c r="D118" s="59">
        <v>21.4</v>
      </c>
      <c r="E118" s="90"/>
      <c r="F118" s="45">
        <f t="shared" si="13"/>
        <v>0</v>
      </c>
    </row>
    <row r="119" spans="1:6" ht="24">
      <c r="A119" s="17">
        <v>907</v>
      </c>
      <c r="B119" s="18" t="s">
        <v>192</v>
      </c>
      <c r="C119" s="19" t="s">
        <v>0</v>
      </c>
      <c r="D119" s="59">
        <v>8.5500000000000007</v>
      </c>
      <c r="E119" s="90"/>
      <c r="F119" s="45">
        <f t="shared" si="13"/>
        <v>0</v>
      </c>
    </row>
    <row r="120" spans="1:6" ht="24">
      <c r="A120" s="17">
        <v>908</v>
      </c>
      <c r="B120" s="18" t="s">
        <v>193</v>
      </c>
      <c r="C120" s="19" t="s">
        <v>0</v>
      </c>
      <c r="D120" s="59">
        <v>0.96</v>
      </c>
      <c r="E120" s="90"/>
      <c r="F120" s="45">
        <f t="shared" si="13"/>
        <v>0</v>
      </c>
    </row>
    <row r="121" spans="1:6">
      <c r="A121" s="17">
        <v>909</v>
      </c>
      <c r="B121" s="18" t="s">
        <v>194</v>
      </c>
      <c r="C121" s="19" t="s">
        <v>0</v>
      </c>
      <c r="D121" s="59">
        <v>111.78</v>
      </c>
      <c r="E121" s="90"/>
      <c r="F121" s="45">
        <f t="shared" si="13"/>
        <v>0</v>
      </c>
    </row>
    <row r="122" spans="1:6">
      <c r="A122" s="248">
        <v>910</v>
      </c>
      <c r="B122" s="18" t="s">
        <v>195</v>
      </c>
      <c r="C122" s="19" t="s">
        <v>0</v>
      </c>
      <c r="D122" s="59">
        <v>22.68</v>
      </c>
      <c r="E122" s="90"/>
      <c r="F122" s="45">
        <f t="shared" si="13"/>
        <v>0</v>
      </c>
    </row>
    <row r="123" spans="1:6">
      <c r="A123" s="248">
        <v>911</v>
      </c>
      <c r="B123" s="18" t="s">
        <v>196</v>
      </c>
      <c r="C123" s="19" t="s">
        <v>0</v>
      </c>
      <c r="D123" s="59">
        <v>4.42</v>
      </c>
      <c r="E123" s="90"/>
      <c r="F123" s="45">
        <f t="shared" si="13"/>
        <v>0</v>
      </c>
    </row>
    <row r="124" spans="1:6" s="249" customFormat="1">
      <c r="A124" s="17">
        <v>912</v>
      </c>
      <c r="B124" s="18" t="s">
        <v>197</v>
      </c>
      <c r="C124" s="19" t="s">
        <v>0</v>
      </c>
      <c r="D124" s="59">
        <v>24.6</v>
      </c>
      <c r="E124" s="90"/>
      <c r="F124" s="45">
        <f t="shared" si="13"/>
        <v>0</v>
      </c>
    </row>
    <row r="125" spans="1:6" ht="24">
      <c r="A125" s="17">
        <v>913</v>
      </c>
      <c r="B125" s="18" t="s">
        <v>198</v>
      </c>
      <c r="C125" s="19" t="s">
        <v>0</v>
      </c>
      <c r="D125" s="59">
        <v>10.42</v>
      </c>
      <c r="E125" s="90"/>
      <c r="F125" s="45">
        <f t="shared" si="13"/>
        <v>0</v>
      </c>
    </row>
    <row r="126" spans="1:6">
      <c r="A126" s="17">
        <v>914</v>
      </c>
      <c r="B126" s="18" t="s">
        <v>199</v>
      </c>
      <c r="C126" s="19" t="s">
        <v>0</v>
      </c>
      <c r="D126" s="59">
        <v>35.020000000000003</v>
      </c>
      <c r="E126" s="90"/>
      <c r="F126" s="45">
        <f t="shared" si="13"/>
        <v>0</v>
      </c>
    </row>
    <row r="127" spans="1:6">
      <c r="A127" s="17">
        <v>915</v>
      </c>
      <c r="B127" s="18" t="s">
        <v>200</v>
      </c>
      <c r="C127" s="19" t="s">
        <v>0</v>
      </c>
      <c r="D127" s="59">
        <v>22.68</v>
      </c>
      <c r="E127" s="90"/>
      <c r="F127" s="45">
        <f t="shared" si="13"/>
        <v>0</v>
      </c>
    </row>
    <row r="128" spans="1:6" ht="24">
      <c r="A128" s="17">
        <v>916</v>
      </c>
      <c r="B128" s="18" t="s">
        <v>201</v>
      </c>
      <c r="C128" s="19" t="s">
        <v>0</v>
      </c>
      <c r="D128" s="59">
        <v>41.48</v>
      </c>
      <c r="E128" s="90"/>
      <c r="F128" s="45">
        <f t="shared" si="13"/>
        <v>0</v>
      </c>
    </row>
    <row r="129" spans="1:6" ht="24">
      <c r="A129" s="17">
        <v>917</v>
      </c>
      <c r="B129" s="18" t="s">
        <v>202</v>
      </c>
      <c r="C129" s="19" t="s">
        <v>8</v>
      </c>
      <c r="D129" s="59">
        <v>196.88</v>
      </c>
      <c r="E129" s="90"/>
      <c r="F129" s="45">
        <f t="shared" si="13"/>
        <v>0</v>
      </c>
    </row>
    <row r="130" spans="1:6">
      <c r="A130" s="17">
        <v>918</v>
      </c>
      <c r="B130" s="18" t="s">
        <v>203</v>
      </c>
      <c r="C130" s="19" t="s">
        <v>9</v>
      </c>
      <c r="D130" s="59">
        <v>2</v>
      </c>
      <c r="E130" s="90"/>
      <c r="F130" s="45">
        <f t="shared" si="13"/>
        <v>0</v>
      </c>
    </row>
    <row r="131" spans="1:6">
      <c r="A131" s="17">
        <v>919</v>
      </c>
      <c r="B131" s="18" t="s">
        <v>204</v>
      </c>
      <c r="C131" s="19" t="s">
        <v>9</v>
      </c>
      <c r="D131" s="59">
        <v>38</v>
      </c>
      <c r="E131" s="90"/>
      <c r="F131" s="45">
        <f t="shared" si="13"/>
        <v>0</v>
      </c>
    </row>
    <row r="132" spans="1:6" ht="24">
      <c r="A132" s="17">
        <v>920</v>
      </c>
      <c r="B132" s="18" t="s">
        <v>205</v>
      </c>
      <c r="C132" s="19" t="s">
        <v>8</v>
      </c>
      <c r="D132" s="59">
        <v>1.9</v>
      </c>
      <c r="E132" s="90"/>
      <c r="F132" s="45">
        <f t="shared" si="13"/>
        <v>0</v>
      </c>
    </row>
    <row r="133" spans="1:6" ht="30" customHeight="1">
      <c r="A133" s="17">
        <v>921</v>
      </c>
      <c r="B133" s="18" t="s">
        <v>206</v>
      </c>
      <c r="C133" s="19" t="s">
        <v>0</v>
      </c>
      <c r="D133" s="59">
        <v>109.84</v>
      </c>
      <c r="E133" s="90"/>
      <c r="F133" s="45">
        <f t="shared" si="13"/>
        <v>0</v>
      </c>
    </row>
    <row r="134" spans="1:6">
      <c r="A134" s="17">
        <v>922</v>
      </c>
      <c r="B134" s="18" t="s">
        <v>207</v>
      </c>
      <c r="C134" s="64" t="s">
        <v>3</v>
      </c>
      <c r="D134" s="59">
        <v>1</v>
      </c>
      <c r="E134" s="90"/>
      <c r="F134" s="45">
        <f t="shared" si="13"/>
        <v>0</v>
      </c>
    </row>
    <row r="135" spans="1:6">
      <c r="A135" s="17">
        <v>923</v>
      </c>
      <c r="B135" s="18" t="s">
        <v>133</v>
      </c>
      <c r="C135" s="64" t="s">
        <v>3</v>
      </c>
      <c r="D135" s="59">
        <v>1</v>
      </c>
      <c r="E135" s="90"/>
      <c r="F135" s="45">
        <f t="shared" si="13"/>
        <v>0</v>
      </c>
    </row>
    <row r="136" spans="1:6">
      <c r="A136" s="48"/>
      <c r="B136" s="65"/>
      <c r="C136" s="50"/>
      <c r="D136" s="66"/>
      <c r="E136" s="91"/>
      <c r="F136" s="51"/>
    </row>
    <row r="137" spans="1:6">
      <c r="A137" s="16">
        <v>1000</v>
      </c>
      <c r="B137" s="53" t="s">
        <v>44</v>
      </c>
      <c r="C137" s="54"/>
      <c r="D137" s="55"/>
      <c r="E137" s="89"/>
      <c r="F137" s="43">
        <f>SUM(F138:F142)</f>
        <v>0</v>
      </c>
    </row>
    <row r="138" spans="1:6">
      <c r="A138" s="17">
        <v>1001</v>
      </c>
      <c r="B138" s="18" t="s">
        <v>208</v>
      </c>
      <c r="C138" s="19" t="s">
        <v>0</v>
      </c>
      <c r="D138" s="239">
        <v>1841.9</v>
      </c>
      <c r="E138" s="90"/>
      <c r="F138" s="45">
        <f t="shared" ref="F138:F141" si="14">D138*E138</f>
        <v>0</v>
      </c>
    </row>
    <row r="139" spans="1:6">
      <c r="A139" s="17">
        <v>1002</v>
      </c>
      <c r="B139" s="18" t="s">
        <v>209</v>
      </c>
      <c r="C139" s="19" t="s">
        <v>0</v>
      </c>
      <c r="D139" s="239">
        <v>539.82000000000005</v>
      </c>
      <c r="E139" s="90"/>
      <c r="F139" s="45">
        <f t="shared" si="14"/>
        <v>0</v>
      </c>
    </row>
    <row r="140" spans="1:6">
      <c r="A140" s="17">
        <v>1003</v>
      </c>
      <c r="B140" s="18" t="s">
        <v>210</v>
      </c>
      <c r="C140" s="19" t="s">
        <v>0</v>
      </c>
      <c r="D140" s="239">
        <v>244.44</v>
      </c>
      <c r="E140" s="90"/>
      <c r="F140" s="45">
        <f t="shared" si="14"/>
        <v>0</v>
      </c>
    </row>
    <row r="141" spans="1:6">
      <c r="A141" s="17">
        <v>1004</v>
      </c>
      <c r="B141" s="18" t="s">
        <v>211</v>
      </c>
      <c r="C141" s="19" t="s">
        <v>0</v>
      </c>
      <c r="D141" s="239">
        <v>340.62</v>
      </c>
      <c r="E141" s="90"/>
      <c r="F141" s="45">
        <f t="shared" si="14"/>
        <v>0</v>
      </c>
    </row>
    <row r="142" spans="1:6">
      <c r="A142" s="48"/>
      <c r="B142" s="49"/>
      <c r="C142" s="50"/>
      <c r="D142" s="59"/>
      <c r="E142" s="91"/>
      <c r="F142" s="51"/>
    </row>
    <row r="143" spans="1:6">
      <c r="A143" s="16">
        <v>1100</v>
      </c>
      <c r="B143" s="53" t="s">
        <v>45</v>
      </c>
      <c r="C143" s="54"/>
      <c r="D143" s="55"/>
      <c r="E143" s="89"/>
      <c r="F143" s="43">
        <f>SUM(F145:F192)</f>
        <v>0</v>
      </c>
    </row>
    <row r="144" spans="1:6">
      <c r="A144" s="67"/>
      <c r="B144" s="68" t="s">
        <v>46</v>
      </c>
      <c r="C144" s="69"/>
      <c r="D144" s="70"/>
      <c r="E144" s="94"/>
      <c r="F144" s="71"/>
    </row>
    <row r="145" spans="1:6">
      <c r="A145" s="17">
        <v>1101</v>
      </c>
      <c r="B145" s="18" t="s">
        <v>212</v>
      </c>
      <c r="C145" s="19" t="s">
        <v>9</v>
      </c>
      <c r="D145" s="59">
        <v>1</v>
      </c>
      <c r="E145" s="90"/>
      <c r="F145" s="45">
        <f t="shared" ref="F145:F157" si="15">D145*E145</f>
        <v>0</v>
      </c>
    </row>
    <row r="146" spans="1:6" ht="24">
      <c r="A146" s="17">
        <v>1102</v>
      </c>
      <c r="B146" s="18" t="s">
        <v>213</v>
      </c>
      <c r="C146" s="19" t="s">
        <v>8</v>
      </c>
      <c r="D146" s="59">
        <v>438.91</v>
      </c>
      <c r="E146" s="90"/>
      <c r="F146" s="45">
        <f t="shared" si="15"/>
        <v>0</v>
      </c>
    </row>
    <row r="147" spans="1:6" ht="24">
      <c r="A147" s="17">
        <v>1103</v>
      </c>
      <c r="B147" s="18" t="s">
        <v>214</v>
      </c>
      <c r="C147" s="19" t="s">
        <v>8</v>
      </c>
      <c r="D147" s="59">
        <v>140.51</v>
      </c>
      <c r="E147" s="90"/>
      <c r="F147" s="45">
        <f t="shared" si="15"/>
        <v>0</v>
      </c>
    </row>
    <row r="148" spans="1:6" ht="24">
      <c r="A148" s="17">
        <v>1104</v>
      </c>
      <c r="B148" s="18" t="s">
        <v>215</v>
      </c>
      <c r="C148" s="19" t="s">
        <v>8</v>
      </c>
      <c r="D148" s="59">
        <v>39.53</v>
      </c>
      <c r="E148" s="90"/>
      <c r="F148" s="45">
        <f t="shared" si="15"/>
        <v>0</v>
      </c>
    </row>
    <row r="149" spans="1:6" ht="24">
      <c r="A149" s="17">
        <v>1105</v>
      </c>
      <c r="B149" s="18" t="s">
        <v>216</v>
      </c>
      <c r="C149" s="19" t="s">
        <v>8</v>
      </c>
      <c r="D149" s="59">
        <v>58.23</v>
      </c>
      <c r="E149" s="90"/>
      <c r="F149" s="45">
        <f t="shared" si="15"/>
        <v>0</v>
      </c>
    </row>
    <row r="150" spans="1:6" ht="24">
      <c r="A150" s="17">
        <v>1106</v>
      </c>
      <c r="B150" s="18" t="s">
        <v>217</v>
      </c>
      <c r="C150" s="19" t="s">
        <v>8</v>
      </c>
      <c r="D150" s="59">
        <v>36.72</v>
      </c>
      <c r="E150" s="90"/>
      <c r="F150" s="45">
        <f t="shared" si="15"/>
        <v>0</v>
      </c>
    </row>
    <row r="151" spans="1:6" ht="24">
      <c r="A151" s="17">
        <v>1107</v>
      </c>
      <c r="B151" s="18" t="s">
        <v>218</v>
      </c>
      <c r="C151" s="19" t="s">
        <v>8</v>
      </c>
      <c r="D151" s="59">
        <v>28.6</v>
      </c>
      <c r="E151" s="90"/>
      <c r="F151" s="45">
        <f t="shared" si="15"/>
        <v>0</v>
      </c>
    </row>
    <row r="152" spans="1:6">
      <c r="A152" s="17">
        <v>1108</v>
      </c>
      <c r="B152" s="18" t="s">
        <v>219</v>
      </c>
      <c r="C152" s="19" t="s">
        <v>9</v>
      </c>
      <c r="D152" s="59">
        <v>4</v>
      </c>
      <c r="E152" s="90"/>
      <c r="F152" s="45">
        <f t="shared" si="15"/>
        <v>0</v>
      </c>
    </row>
    <row r="153" spans="1:6" ht="24">
      <c r="A153" s="17">
        <v>1109</v>
      </c>
      <c r="B153" s="18" t="s">
        <v>220</v>
      </c>
      <c r="C153" s="19" t="s">
        <v>9</v>
      </c>
      <c r="D153" s="59">
        <v>15</v>
      </c>
      <c r="E153" s="90"/>
      <c r="F153" s="45">
        <f t="shared" si="15"/>
        <v>0</v>
      </c>
    </row>
    <row r="154" spans="1:6" ht="24">
      <c r="A154" s="17">
        <v>1110</v>
      </c>
      <c r="B154" s="18" t="s">
        <v>221</v>
      </c>
      <c r="C154" s="19" t="s">
        <v>9</v>
      </c>
      <c r="D154" s="59">
        <v>15</v>
      </c>
      <c r="E154" s="90"/>
      <c r="F154" s="45">
        <f t="shared" si="15"/>
        <v>0</v>
      </c>
    </row>
    <row r="155" spans="1:6" ht="24">
      <c r="A155" s="17">
        <v>1111</v>
      </c>
      <c r="B155" s="18" t="s">
        <v>222</v>
      </c>
      <c r="C155" s="19" t="s">
        <v>9</v>
      </c>
      <c r="D155" s="59">
        <v>6</v>
      </c>
      <c r="E155" s="90"/>
      <c r="F155" s="45">
        <f t="shared" si="15"/>
        <v>0</v>
      </c>
    </row>
    <row r="156" spans="1:6" ht="24">
      <c r="A156" s="17">
        <v>1112</v>
      </c>
      <c r="B156" s="18" t="s">
        <v>223</v>
      </c>
      <c r="C156" s="19" t="s">
        <v>9</v>
      </c>
      <c r="D156" s="59">
        <v>3</v>
      </c>
      <c r="E156" s="90"/>
      <c r="F156" s="45">
        <f t="shared" si="15"/>
        <v>0</v>
      </c>
    </row>
    <row r="157" spans="1:6">
      <c r="A157" s="17">
        <v>1113</v>
      </c>
      <c r="B157" s="18" t="s">
        <v>224</v>
      </c>
      <c r="C157" s="19" t="s">
        <v>9</v>
      </c>
      <c r="D157" s="59">
        <v>9</v>
      </c>
      <c r="E157" s="90"/>
      <c r="F157" s="45">
        <f t="shared" si="15"/>
        <v>0</v>
      </c>
    </row>
    <row r="158" spans="1:6">
      <c r="A158" s="67"/>
      <c r="B158" s="68" t="s">
        <v>47</v>
      </c>
      <c r="C158" s="69"/>
      <c r="D158" s="70"/>
      <c r="E158" s="94"/>
      <c r="F158" s="71"/>
    </row>
    <row r="159" spans="1:6">
      <c r="A159" s="17">
        <v>1114</v>
      </c>
      <c r="B159" s="18" t="s">
        <v>225</v>
      </c>
      <c r="C159" s="19" t="s">
        <v>8</v>
      </c>
      <c r="D159" s="59">
        <v>20</v>
      </c>
      <c r="E159" s="90"/>
      <c r="F159" s="45">
        <f t="shared" ref="F159:F191" si="16">D159*E159</f>
        <v>0</v>
      </c>
    </row>
    <row r="160" spans="1:6">
      <c r="A160" s="17">
        <v>1115</v>
      </c>
      <c r="B160" s="18" t="s">
        <v>226</v>
      </c>
      <c r="C160" s="19" t="s">
        <v>8</v>
      </c>
      <c r="D160" s="59">
        <v>60</v>
      </c>
      <c r="E160" s="90"/>
      <c r="F160" s="45">
        <f t="shared" si="16"/>
        <v>0</v>
      </c>
    </row>
    <row r="161" spans="1:6">
      <c r="A161" s="17">
        <v>1116</v>
      </c>
      <c r="B161" s="18" t="s">
        <v>227</v>
      </c>
      <c r="C161" s="19" t="s">
        <v>8</v>
      </c>
      <c r="D161" s="59">
        <v>20</v>
      </c>
      <c r="E161" s="90"/>
      <c r="F161" s="45">
        <f t="shared" si="16"/>
        <v>0</v>
      </c>
    </row>
    <row r="162" spans="1:6">
      <c r="A162" s="17">
        <v>1117</v>
      </c>
      <c r="B162" s="18" t="s">
        <v>228</v>
      </c>
      <c r="C162" s="19" t="s">
        <v>8</v>
      </c>
      <c r="D162" s="59">
        <v>15</v>
      </c>
      <c r="E162" s="90"/>
      <c r="F162" s="45">
        <f t="shared" si="16"/>
        <v>0</v>
      </c>
    </row>
    <row r="163" spans="1:6">
      <c r="A163" s="17">
        <v>1118</v>
      </c>
      <c r="B163" s="18" t="s">
        <v>229</v>
      </c>
      <c r="C163" s="19" t="s">
        <v>0</v>
      </c>
      <c r="D163" s="59">
        <v>46</v>
      </c>
      <c r="E163" s="90"/>
      <c r="F163" s="45">
        <f t="shared" si="16"/>
        <v>0</v>
      </c>
    </row>
    <row r="164" spans="1:6" ht="24">
      <c r="A164" s="17">
        <v>1119</v>
      </c>
      <c r="B164" s="18" t="s">
        <v>230</v>
      </c>
      <c r="C164" s="19" t="s">
        <v>8</v>
      </c>
      <c r="D164" s="59">
        <v>20</v>
      </c>
      <c r="E164" s="90"/>
      <c r="F164" s="45">
        <f t="shared" si="16"/>
        <v>0</v>
      </c>
    </row>
    <row r="165" spans="1:6" ht="24">
      <c r="A165" s="17">
        <v>1120</v>
      </c>
      <c r="B165" s="18" t="s">
        <v>231</v>
      </c>
      <c r="C165" s="19" t="s">
        <v>8</v>
      </c>
      <c r="D165" s="59">
        <v>60</v>
      </c>
      <c r="E165" s="90"/>
      <c r="F165" s="45">
        <f t="shared" si="16"/>
        <v>0</v>
      </c>
    </row>
    <row r="166" spans="1:6" ht="24">
      <c r="A166" s="17">
        <v>1121</v>
      </c>
      <c r="B166" s="18" t="s">
        <v>232</v>
      </c>
      <c r="C166" s="19" t="s">
        <v>8</v>
      </c>
      <c r="D166" s="59">
        <v>20</v>
      </c>
      <c r="E166" s="90"/>
      <c r="F166" s="45">
        <f t="shared" si="16"/>
        <v>0</v>
      </c>
    </row>
    <row r="167" spans="1:6" ht="24">
      <c r="A167" s="17">
        <v>1122</v>
      </c>
      <c r="B167" s="18" t="s">
        <v>233</v>
      </c>
      <c r="C167" s="19" t="s">
        <v>8</v>
      </c>
      <c r="D167" s="59">
        <v>15</v>
      </c>
      <c r="E167" s="90"/>
      <c r="F167" s="45">
        <f t="shared" si="16"/>
        <v>0</v>
      </c>
    </row>
    <row r="168" spans="1:6">
      <c r="A168" s="17">
        <v>1123</v>
      </c>
      <c r="B168" s="18" t="s">
        <v>219</v>
      </c>
      <c r="C168" s="19" t="s">
        <v>9</v>
      </c>
      <c r="D168" s="59">
        <v>1</v>
      </c>
      <c r="E168" s="90"/>
      <c r="F168" s="45">
        <f t="shared" si="16"/>
        <v>0</v>
      </c>
    </row>
    <row r="169" spans="1:6" ht="24">
      <c r="A169" s="17">
        <v>1124</v>
      </c>
      <c r="B169" s="18" t="s">
        <v>220</v>
      </c>
      <c r="C169" s="19" t="s">
        <v>9</v>
      </c>
      <c r="D169" s="59">
        <v>6</v>
      </c>
      <c r="E169" s="90"/>
      <c r="F169" s="45">
        <f t="shared" si="16"/>
        <v>0</v>
      </c>
    </row>
    <row r="170" spans="1:6" ht="24">
      <c r="A170" s="17">
        <v>1125</v>
      </c>
      <c r="B170" s="18" t="s">
        <v>221</v>
      </c>
      <c r="C170" s="19" t="s">
        <v>9</v>
      </c>
      <c r="D170" s="59">
        <v>4</v>
      </c>
      <c r="E170" s="90"/>
      <c r="F170" s="45">
        <f t="shared" si="16"/>
        <v>0</v>
      </c>
    </row>
    <row r="171" spans="1:6" ht="24">
      <c r="A171" s="17">
        <v>1126</v>
      </c>
      <c r="B171" s="18" t="s">
        <v>222</v>
      </c>
      <c r="C171" s="19" t="s">
        <v>9</v>
      </c>
      <c r="D171" s="59">
        <v>2</v>
      </c>
      <c r="E171" s="90"/>
      <c r="F171" s="45">
        <f t="shared" si="16"/>
        <v>0</v>
      </c>
    </row>
    <row r="172" spans="1:6">
      <c r="A172" s="67"/>
      <c r="B172" s="68" t="s">
        <v>48</v>
      </c>
      <c r="C172" s="69"/>
      <c r="D172" s="70"/>
      <c r="E172" s="94"/>
      <c r="F172" s="71"/>
    </row>
    <row r="173" spans="1:6" ht="24">
      <c r="A173" s="17">
        <v>1127</v>
      </c>
      <c r="B173" s="18" t="s">
        <v>234</v>
      </c>
      <c r="C173" s="19" t="s">
        <v>8</v>
      </c>
      <c r="D173" s="59">
        <v>45.8</v>
      </c>
      <c r="E173" s="90"/>
      <c r="F173" s="45">
        <f t="shared" si="16"/>
        <v>0</v>
      </c>
    </row>
    <row r="174" spans="1:6" ht="24">
      <c r="A174" s="17">
        <v>1128</v>
      </c>
      <c r="B174" s="18" t="s">
        <v>235</v>
      </c>
      <c r="C174" s="19" t="s">
        <v>8</v>
      </c>
      <c r="D174" s="59">
        <v>103.3</v>
      </c>
      <c r="E174" s="90"/>
      <c r="F174" s="45">
        <f t="shared" si="16"/>
        <v>0</v>
      </c>
    </row>
    <row r="175" spans="1:6" ht="24">
      <c r="A175" s="17">
        <v>1129</v>
      </c>
      <c r="B175" s="18" t="s">
        <v>236</v>
      </c>
      <c r="C175" s="19" t="s">
        <v>8</v>
      </c>
      <c r="D175" s="59">
        <v>29.92</v>
      </c>
      <c r="E175" s="90"/>
      <c r="F175" s="45">
        <f t="shared" si="16"/>
        <v>0</v>
      </c>
    </row>
    <row r="176" spans="1:6" ht="24">
      <c r="A176" s="17">
        <v>1130</v>
      </c>
      <c r="B176" s="18" t="s">
        <v>237</v>
      </c>
      <c r="C176" s="19" t="s">
        <v>8</v>
      </c>
      <c r="D176" s="59">
        <v>98.6</v>
      </c>
      <c r="E176" s="90"/>
      <c r="F176" s="45">
        <f t="shared" si="16"/>
        <v>0</v>
      </c>
    </row>
    <row r="177" spans="1:6" ht="24">
      <c r="A177" s="17">
        <v>1131</v>
      </c>
      <c r="B177" s="18" t="s">
        <v>238</v>
      </c>
      <c r="C177" s="19" t="s">
        <v>8</v>
      </c>
      <c r="D177" s="59">
        <v>50.2</v>
      </c>
      <c r="E177" s="90"/>
      <c r="F177" s="45">
        <f t="shared" si="16"/>
        <v>0</v>
      </c>
    </row>
    <row r="178" spans="1:6" ht="24">
      <c r="A178" s="17">
        <v>1132</v>
      </c>
      <c r="B178" s="18" t="s">
        <v>239</v>
      </c>
      <c r="C178" s="19" t="s">
        <v>8</v>
      </c>
      <c r="D178" s="59">
        <v>24</v>
      </c>
      <c r="E178" s="90"/>
      <c r="F178" s="45">
        <f t="shared" si="16"/>
        <v>0</v>
      </c>
    </row>
    <row r="179" spans="1:6">
      <c r="A179" s="17">
        <v>1133</v>
      </c>
      <c r="B179" s="18" t="s">
        <v>240</v>
      </c>
      <c r="C179" s="19" t="s">
        <v>9</v>
      </c>
      <c r="D179" s="59">
        <v>11</v>
      </c>
      <c r="E179" s="90"/>
      <c r="F179" s="45">
        <f t="shared" si="16"/>
        <v>0</v>
      </c>
    </row>
    <row r="180" spans="1:6">
      <c r="A180" s="17">
        <v>1134</v>
      </c>
      <c r="B180" s="18" t="s">
        <v>241</v>
      </c>
      <c r="C180" s="19" t="s">
        <v>9</v>
      </c>
      <c r="D180" s="59">
        <v>11</v>
      </c>
      <c r="E180" s="90"/>
      <c r="F180" s="45">
        <f t="shared" si="16"/>
        <v>0</v>
      </c>
    </row>
    <row r="181" spans="1:6">
      <c r="A181" s="17">
        <v>1135</v>
      </c>
      <c r="B181" s="18" t="s">
        <v>242</v>
      </c>
      <c r="C181" s="19" t="s">
        <v>9</v>
      </c>
      <c r="D181" s="59">
        <v>7</v>
      </c>
      <c r="E181" s="90"/>
      <c r="F181" s="45">
        <f t="shared" si="16"/>
        <v>0</v>
      </c>
    </row>
    <row r="182" spans="1:6">
      <c r="A182" s="17">
        <v>1136</v>
      </c>
      <c r="B182" s="18" t="s">
        <v>243</v>
      </c>
      <c r="C182" s="19" t="s">
        <v>9</v>
      </c>
      <c r="D182" s="59">
        <v>2</v>
      </c>
      <c r="E182" s="90"/>
      <c r="F182" s="45">
        <f t="shared" si="16"/>
        <v>0</v>
      </c>
    </row>
    <row r="183" spans="1:6" ht="24">
      <c r="A183" s="17">
        <v>1137</v>
      </c>
      <c r="B183" s="18" t="s">
        <v>244</v>
      </c>
      <c r="C183" s="19" t="s">
        <v>8</v>
      </c>
      <c r="D183" s="59">
        <v>56</v>
      </c>
      <c r="E183" s="90"/>
      <c r="F183" s="45">
        <f t="shared" si="16"/>
        <v>0</v>
      </c>
    </row>
    <row r="184" spans="1:6" ht="36">
      <c r="A184" s="17">
        <v>1138</v>
      </c>
      <c r="B184" s="18" t="s">
        <v>30</v>
      </c>
      <c r="C184" s="19" t="s">
        <v>9</v>
      </c>
      <c r="D184" s="59">
        <v>7</v>
      </c>
      <c r="E184" s="90"/>
      <c r="F184" s="45">
        <f t="shared" si="16"/>
        <v>0</v>
      </c>
    </row>
    <row r="185" spans="1:6" ht="36">
      <c r="A185" s="17">
        <v>1139</v>
      </c>
      <c r="B185" s="18" t="s">
        <v>31</v>
      </c>
      <c r="C185" s="50" t="s">
        <v>9</v>
      </c>
      <c r="D185" s="59">
        <v>5</v>
      </c>
      <c r="E185" s="90"/>
      <c r="F185" s="45">
        <f t="shared" si="16"/>
        <v>0</v>
      </c>
    </row>
    <row r="186" spans="1:6" ht="36">
      <c r="A186" s="17">
        <v>1140</v>
      </c>
      <c r="B186" s="18" t="s">
        <v>84</v>
      </c>
      <c r="C186" s="50" t="s">
        <v>9</v>
      </c>
      <c r="D186" s="59">
        <v>1</v>
      </c>
      <c r="E186" s="90"/>
      <c r="F186" s="45">
        <f t="shared" si="16"/>
        <v>0</v>
      </c>
    </row>
    <row r="187" spans="1:6" ht="36">
      <c r="A187" s="17">
        <v>1141</v>
      </c>
      <c r="B187" s="18" t="s">
        <v>85</v>
      </c>
      <c r="C187" s="50" t="s">
        <v>9</v>
      </c>
      <c r="D187" s="59">
        <v>1</v>
      </c>
      <c r="E187" s="90"/>
      <c r="F187" s="45">
        <f t="shared" si="16"/>
        <v>0</v>
      </c>
    </row>
    <row r="188" spans="1:6" ht="36">
      <c r="A188" s="17">
        <v>1142</v>
      </c>
      <c r="B188" s="18" t="s">
        <v>86</v>
      </c>
      <c r="C188" s="50" t="s">
        <v>9</v>
      </c>
      <c r="D188" s="59">
        <v>1</v>
      </c>
      <c r="E188" s="90"/>
      <c r="F188" s="45">
        <f t="shared" si="16"/>
        <v>0</v>
      </c>
    </row>
    <row r="189" spans="1:6">
      <c r="A189" s="67"/>
      <c r="B189" s="68" t="s">
        <v>49</v>
      </c>
      <c r="C189" s="69"/>
      <c r="D189" s="70"/>
      <c r="E189" s="94"/>
      <c r="F189" s="71"/>
    </row>
    <row r="190" spans="1:6" ht="24">
      <c r="A190" s="17">
        <v>1143</v>
      </c>
      <c r="B190" s="120" t="s">
        <v>78</v>
      </c>
      <c r="C190" s="121" t="s">
        <v>8</v>
      </c>
      <c r="D190" s="59">
        <v>357.8</v>
      </c>
      <c r="E190" s="90"/>
      <c r="F190" s="45">
        <f t="shared" si="16"/>
        <v>0</v>
      </c>
    </row>
    <row r="191" spans="1:6" ht="36">
      <c r="A191" s="17">
        <v>1144</v>
      </c>
      <c r="B191" s="18" t="s">
        <v>32</v>
      </c>
      <c r="C191" s="121" t="s">
        <v>9</v>
      </c>
      <c r="D191" s="59">
        <v>5</v>
      </c>
      <c r="E191" s="90"/>
      <c r="F191" s="45">
        <f t="shared" si="16"/>
        <v>0</v>
      </c>
    </row>
    <row r="192" spans="1:6">
      <c r="A192" s="48"/>
      <c r="B192" s="56"/>
      <c r="C192" s="50"/>
      <c r="D192" s="59"/>
      <c r="E192" s="93"/>
      <c r="F192" s="45"/>
    </row>
    <row r="193" spans="1:6">
      <c r="A193" s="16">
        <v>1200</v>
      </c>
      <c r="B193" s="53" t="s">
        <v>51</v>
      </c>
      <c r="C193" s="54"/>
      <c r="D193" s="55"/>
      <c r="E193" s="100"/>
      <c r="F193" s="101">
        <f>SUM(F194:F225)</f>
        <v>0</v>
      </c>
    </row>
    <row r="194" spans="1:6">
      <c r="A194" s="17">
        <v>1201</v>
      </c>
      <c r="B194" s="18" t="s">
        <v>245</v>
      </c>
      <c r="C194" s="19" t="s">
        <v>9</v>
      </c>
      <c r="D194" s="59">
        <v>2</v>
      </c>
      <c r="E194" s="90"/>
      <c r="F194" s="45">
        <f t="shared" ref="F194:F224" si="17">D194*E194</f>
        <v>0</v>
      </c>
    </row>
    <row r="195" spans="1:6" ht="24">
      <c r="A195" s="17">
        <v>1202</v>
      </c>
      <c r="B195" s="18" t="s">
        <v>246</v>
      </c>
      <c r="C195" s="19" t="s">
        <v>9</v>
      </c>
      <c r="D195" s="59">
        <v>1</v>
      </c>
      <c r="E195" s="90"/>
      <c r="F195" s="45">
        <f t="shared" si="17"/>
        <v>0</v>
      </c>
    </row>
    <row r="196" spans="1:6">
      <c r="A196" s="17">
        <v>1203</v>
      </c>
      <c r="B196" s="18" t="s">
        <v>247</v>
      </c>
      <c r="C196" s="19" t="s">
        <v>9</v>
      </c>
      <c r="D196" s="59">
        <v>4</v>
      </c>
      <c r="E196" s="90"/>
      <c r="F196" s="45">
        <f t="shared" si="17"/>
        <v>0</v>
      </c>
    </row>
    <row r="197" spans="1:6">
      <c r="A197" s="17">
        <v>1204</v>
      </c>
      <c r="B197" s="18" t="s">
        <v>248</v>
      </c>
      <c r="C197" s="19" t="s">
        <v>9</v>
      </c>
      <c r="D197" s="59">
        <v>6</v>
      </c>
      <c r="E197" s="90"/>
      <c r="F197" s="45">
        <f t="shared" si="17"/>
        <v>0</v>
      </c>
    </row>
    <row r="198" spans="1:6">
      <c r="A198" s="17">
        <v>1205</v>
      </c>
      <c r="B198" s="18" t="s">
        <v>249</v>
      </c>
      <c r="C198" s="19" t="s">
        <v>9</v>
      </c>
      <c r="D198" s="59">
        <v>1</v>
      </c>
      <c r="E198" s="90"/>
      <c r="F198" s="45">
        <f t="shared" si="17"/>
        <v>0</v>
      </c>
    </row>
    <row r="199" spans="1:6" ht="24">
      <c r="A199" s="17">
        <v>1206</v>
      </c>
      <c r="B199" s="18" t="s">
        <v>250</v>
      </c>
      <c r="C199" s="19" t="s">
        <v>0</v>
      </c>
      <c r="D199" s="59">
        <v>8.76</v>
      </c>
      <c r="E199" s="90"/>
      <c r="F199" s="45">
        <f t="shared" si="17"/>
        <v>0</v>
      </c>
    </row>
    <row r="200" spans="1:6" ht="24">
      <c r="A200" s="17">
        <v>1207</v>
      </c>
      <c r="B200" s="18" t="s">
        <v>251</v>
      </c>
      <c r="C200" s="19" t="s">
        <v>0</v>
      </c>
      <c r="D200" s="59">
        <v>13.41</v>
      </c>
      <c r="E200" s="90"/>
      <c r="F200" s="45">
        <f t="shared" si="17"/>
        <v>0</v>
      </c>
    </row>
    <row r="201" spans="1:6">
      <c r="A201" s="17">
        <v>1208</v>
      </c>
      <c r="B201" s="18" t="s">
        <v>252</v>
      </c>
      <c r="C201" s="19" t="s">
        <v>9</v>
      </c>
      <c r="D201" s="59">
        <v>6</v>
      </c>
      <c r="E201" s="90"/>
      <c r="F201" s="45">
        <f t="shared" si="17"/>
        <v>0</v>
      </c>
    </row>
    <row r="202" spans="1:6">
      <c r="A202" s="17">
        <v>1209</v>
      </c>
      <c r="B202" s="18" t="s">
        <v>253</v>
      </c>
      <c r="C202" s="19" t="s">
        <v>9</v>
      </c>
      <c r="D202" s="59">
        <v>10</v>
      </c>
      <c r="E202" s="90"/>
      <c r="F202" s="45">
        <f t="shared" si="17"/>
        <v>0</v>
      </c>
    </row>
    <row r="203" spans="1:6">
      <c r="A203" s="17">
        <v>1210</v>
      </c>
      <c r="B203" s="18" t="s">
        <v>254</v>
      </c>
      <c r="C203" s="19" t="s">
        <v>9</v>
      </c>
      <c r="D203" s="59">
        <v>14</v>
      </c>
      <c r="E203" s="90"/>
      <c r="F203" s="45">
        <f t="shared" si="17"/>
        <v>0</v>
      </c>
    </row>
    <row r="204" spans="1:6" ht="24">
      <c r="A204" s="17">
        <v>1211</v>
      </c>
      <c r="B204" s="18" t="s">
        <v>255</v>
      </c>
      <c r="C204" s="19" t="s">
        <v>9</v>
      </c>
      <c r="D204" s="59">
        <v>3</v>
      </c>
      <c r="E204" s="90"/>
      <c r="F204" s="45">
        <f t="shared" si="17"/>
        <v>0</v>
      </c>
    </row>
    <row r="205" spans="1:6" ht="24">
      <c r="A205" s="17">
        <v>1212</v>
      </c>
      <c r="B205" s="18" t="s">
        <v>256</v>
      </c>
      <c r="C205" s="19" t="s">
        <v>9</v>
      </c>
      <c r="D205" s="59">
        <v>1</v>
      </c>
      <c r="E205" s="90"/>
      <c r="F205" s="45">
        <f t="shared" si="17"/>
        <v>0</v>
      </c>
    </row>
    <row r="206" spans="1:6">
      <c r="A206" s="17">
        <v>1213</v>
      </c>
      <c r="B206" s="18" t="s">
        <v>257</v>
      </c>
      <c r="C206" s="19" t="s">
        <v>26</v>
      </c>
      <c r="D206" s="59">
        <v>9</v>
      </c>
      <c r="E206" s="90"/>
      <c r="F206" s="45">
        <f t="shared" si="17"/>
        <v>0</v>
      </c>
    </row>
    <row r="207" spans="1:6">
      <c r="A207" s="17">
        <v>1214</v>
      </c>
      <c r="B207" s="18" t="s">
        <v>258</v>
      </c>
      <c r="C207" s="19" t="s">
        <v>9</v>
      </c>
      <c r="D207" s="59">
        <v>9</v>
      </c>
      <c r="E207" s="90"/>
      <c r="F207" s="45">
        <f t="shared" si="17"/>
        <v>0</v>
      </c>
    </row>
    <row r="208" spans="1:6" ht="36">
      <c r="A208" s="17">
        <v>1215</v>
      </c>
      <c r="B208" s="18" t="s">
        <v>259</v>
      </c>
      <c r="C208" s="19" t="s">
        <v>9</v>
      </c>
      <c r="D208" s="59">
        <v>2</v>
      </c>
      <c r="E208" s="90"/>
      <c r="F208" s="45">
        <f t="shared" si="17"/>
        <v>0</v>
      </c>
    </row>
    <row r="209" spans="1:6" ht="24">
      <c r="A209" s="17">
        <v>1216</v>
      </c>
      <c r="B209" s="18" t="s">
        <v>260</v>
      </c>
      <c r="C209" s="19" t="s">
        <v>9</v>
      </c>
      <c r="D209" s="59">
        <v>3</v>
      </c>
      <c r="E209" s="90"/>
      <c r="F209" s="45">
        <f t="shared" si="17"/>
        <v>0</v>
      </c>
    </row>
    <row r="210" spans="1:6">
      <c r="A210" s="17">
        <v>1217</v>
      </c>
      <c r="B210" s="18" t="s">
        <v>261</v>
      </c>
      <c r="C210" s="19" t="s">
        <v>9</v>
      </c>
      <c r="D210" s="59">
        <v>7</v>
      </c>
      <c r="E210" s="90"/>
      <c r="F210" s="45">
        <f t="shared" si="17"/>
        <v>0</v>
      </c>
    </row>
    <row r="211" spans="1:6">
      <c r="A211" s="17">
        <v>1218</v>
      </c>
      <c r="B211" s="18" t="s">
        <v>262</v>
      </c>
      <c r="C211" s="19" t="s">
        <v>9</v>
      </c>
      <c r="D211" s="59">
        <v>7</v>
      </c>
      <c r="E211" s="90"/>
      <c r="F211" s="45">
        <f t="shared" si="17"/>
        <v>0</v>
      </c>
    </row>
    <row r="212" spans="1:6">
      <c r="A212" s="17">
        <v>1219</v>
      </c>
      <c r="B212" s="18" t="s">
        <v>263</v>
      </c>
      <c r="C212" s="19" t="s">
        <v>9</v>
      </c>
      <c r="D212" s="59">
        <v>1</v>
      </c>
      <c r="E212" s="90"/>
      <c r="F212" s="45">
        <f t="shared" si="17"/>
        <v>0</v>
      </c>
    </row>
    <row r="213" spans="1:6">
      <c r="A213" s="17">
        <v>1220</v>
      </c>
      <c r="B213" s="18" t="s">
        <v>264</v>
      </c>
      <c r="C213" s="19" t="s">
        <v>9</v>
      </c>
      <c r="D213" s="59">
        <v>15</v>
      </c>
      <c r="E213" s="90"/>
      <c r="F213" s="45">
        <f t="shared" si="17"/>
        <v>0</v>
      </c>
    </row>
    <row r="214" spans="1:6">
      <c r="A214" s="17">
        <v>1221</v>
      </c>
      <c r="B214" s="18" t="s">
        <v>265</v>
      </c>
      <c r="C214" s="19" t="s">
        <v>9</v>
      </c>
      <c r="D214" s="59">
        <v>14</v>
      </c>
      <c r="E214" s="90"/>
      <c r="F214" s="45">
        <f t="shared" si="17"/>
        <v>0</v>
      </c>
    </row>
    <row r="215" spans="1:6">
      <c r="A215" s="17">
        <v>1222</v>
      </c>
      <c r="B215" s="18" t="s">
        <v>266</v>
      </c>
      <c r="C215" s="19" t="s">
        <v>9</v>
      </c>
      <c r="D215" s="59">
        <v>15</v>
      </c>
      <c r="E215" s="90"/>
      <c r="F215" s="45">
        <f t="shared" si="17"/>
        <v>0</v>
      </c>
    </row>
    <row r="216" spans="1:6">
      <c r="A216" s="17">
        <v>1223</v>
      </c>
      <c r="B216" s="18" t="s">
        <v>267</v>
      </c>
      <c r="C216" s="19" t="s">
        <v>9</v>
      </c>
      <c r="D216" s="59">
        <v>14</v>
      </c>
      <c r="E216" s="90"/>
      <c r="F216" s="45">
        <f t="shared" si="17"/>
        <v>0</v>
      </c>
    </row>
    <row r="217" spans="1:6" ht="24">
      <c r="A217" s="17">
        <v>1224</v>
      </c>
      <c r="B217" s="18" t="s">
        <v>268</v>
      </c>
      <c r="C217" s="19" t="s">
        <v>9</v>
      </c>
      <c r="D217" s="59">
        <v>2</v>
      </c>
      <c r="E217" s="90"/>
      <c r="F217" s="45">
        <f t="shared" si="17"/>
        <v>0</v>
      </c>
    </row>
    <row r="218" spans="1:6">
      <c r="A218" s="17">
        <v>1225</v>
      </c>
      <c r="B218" s="18" t="s">
        <v>269</v>
      </c>
      <c r="C218" s="19" t="s">
        <v>9</v>
      </c>
      <c r="D218" s="59">
        <v>6</v>
      </c>
      <c r="E218" s="90"/>
      <c r="F218" s="45">
        <f t="shared" si="17"/>
        <v>0</v>
      </c>
    </row>
    <row r="219" spans="1:6">
      <c r="A219" s="17">
        <v>1226</v>
      </c>
      <c r="B219" s="18" t="s">
        <v>270</v>
      </c>
      <c r="C219" s="19" t="s">
        <v>8</v>
      </c>
      <c r="D219" s="59">
        <v>1.86</v>
      </c>
      <c r="E219" s="90"/>
      <c r="F219" s="45">
        <f t="shared" si="17"/>
        <v>0</v>
      </c>
    </row>
    <row r="220" spans="1:6" ht="24">
      <c r="A220" s="17">
        <v>1227</v>
      </c>
      <c r="B220" s="18" t="s">
        <v>271</v>
      </c>
      <c r="C220" s="19" t="s">
        <v>9</v>
      </c>
      <c r="D220" s="59">
        <v>2</v>
      </c>
      <c r="E220" s="90"/>
      <c r="F220" s="45">
        <f t="shared" si="17"/>
        <v>0</v>
      </c>
    </row>
    <row r="221" spans="1:6" ht="24">
      <c r="A221" s="17">
        <v>1228</v>
      </c>
      <c r="B221" s="18" t="s">
        <v>272</v>
      </c>
      <c r="C221" s="19" t="s">
        <v>9</v>
      </c>
      <c r="D221" s="59">
        <v>1</v>
      </c>
      <c r="E221" s="90"/>
      <c r="F221" s="45">
        <f t="shared" si="17"/>
        <v>0</v>
      </c>
    </row>
    <row r="222" spans="1:6" ht="24">
      <c r="A222" s="17">
        <v>1229</v>
      </c>
      <c r="B222" s="18" t="s">
        <v>273</v>
      </c>
      <c r="C222" s="19" t="s">
        <v>9</v>
      </c>
      <c r="D222" s="59">
        <v>2</v>
      </c>
      <c r="E222" s="90"/>
      <c r="F222" s="45">
        <f t="shared" si="17"/>
        <v>0</v>
      </c>
    </row>
    <row r="223" spans="1:6">
      <c r="A223" s="17">
        <v>1230</v>
      </c>
      <c r="B223" s="18" t="s">
        <v>274</v>
      </c>
      <c r="C223" s="19" t="s">
        <v>9</v>
      </c>
      <c r="D223" s="59">
        <v>5</v>
      </c>
      <c r="E223" s="90"/>
      <c r="F223" s="45">
        <f t="shared" si="17"/>
        <v>0</v>
      </c>
    </row>
    <row r="224" spans="1:6" ht="24">
      <c r="A224" s="17">
        <v>1231</v>
      </c>
      <c r="B224" s="18" t="s">
        <v>275</v>
      </c>
      <c r="C224" s="19" t="s">
        <v>9</v>
      </c>
      <c r="D224" s="59">
        <v>1</v>
      </c>
      <c r="E224" s="90"/>
      <c r="F224" s="45">
        <f t="shared" si="17"/>
        <v>0</v>
      </c>
    </row>
    <row r="225" spans="1:6">
      <c r="A225" s="62"/>
      <c r="B225" s="56"/>
      <c r="C225" s="50"/>
      <c r="D225" s="59"/>
      <c r="E225" s="91"/>
      <c r="F225" s="51"/>
    </row>
    <row r="226" spans="1:6">
      <c r="A226" s="16">
        <v>1300</v>
      </c>
      <c r="B226" s="53" t="s">
        <v>52</v>
      </c>
      <c r="C226" s="54"/>
      <c r="D226" s="55"/>
      <c r="E226" s="89"/>
      <c r="F226" s="43">
        <f>SUM(F228:F333)</f>
        <v>0</v>
      </c>
    </row>
    <row r="227" spans="1:6">
      <c r="A227" s="67"/>
      <c r="B227" s="67" t="s">
        <v>53</v>
      </c>
      <c r="C227" s="67"/>
      <c r="D227" s="67"/>
      <c r="E227" s="95"/>
      <c r="F227" s="67"/>
    </row>
    <row r="228" spans="1:6" ht="24">
      <c r="A228" s="17">
        <v>1301</v>
      </c>
      <c r="B228" s="18" t="s">
        <v>276</v>
      </c>
      <c r="C228" s="19" t="s">
        <v>9</v>
      </c>
      <c r="D228" s="59">
        <v>1</v>
      </c>
      <c r="E228" s="90"/>
      <c r="F228" s="45">
        <f t="shared" ref="F228:F252" si="18">D228*E228</f>
        <v>0</v>
      </c>
    </row>
    <row r="229" spans="1:6">
      <c r="A229" s="17">
        <v>1302</v>
      </c>
      <c r="B229" s="18" t="s">
        <v>277</v>
      </c>
      <c r="C229" s="19" t="s">
        <v>9</v>
      </c>
      <c r="D229" s="59">
        <v>15</v>
      </c>
      <c r="E229" s="90"/>
      <c r="F229" s="45">
        <f t="shared" si="18"/>
        <v>0</v>
      </c>
    </row>
    <row r="230" spans="1:6">
      <c r="A230" s="17">
        <v>1303</v>
      </c>
      <c r="B230" s="18" t="s">
        <v>278</v>
      </c>
      <c r="C230" s="19" t="s">
        <v>9</v>
      </c>
      <c r="D230" s="59">
        <v>1</v>
      </c>
      <c r="E230" s="90"/>
      <c r="F230" s="45">
        <f t="shared" si="18"/>
        <v>0</v>
      </c>
    </row>
    <row r="231" spans="1:6">
      <c r="A231" s="17">
        <v>1304</v>
      </c>
      <c r="B231" s="18" t="s">
        <v>279</v>
      </c>
      <c r="C231" s="19" t="s">
        <v>9</v>
      </c>
      <c r="D231" s="59">
        <v>96</v>
      </c>
      <c r="E231" s="90"/>
      <c r="F231" s="45">
        <f t="shared" si="18"/>
        <v>0</v>
      </c>
    </row>
    <row r="232" spans="1:6">
      <c r="A232" s="17">
        <v>1305</v>
      </c>
      <c r="B232" s="18" t="s">
        <v>280</v>
      </c>
      <c r="C232" s="19" t="s">
        <v>9</v>
      </c>
      <c r="D232" s="59">
        <v>28</v>
      </c>
      <c r="E232" s="90"/>
      <c r="F232" s="45">
        <f t="shared" si="18"/>
        <v>0</v>
      </c>
    </row>
    <row r="233" spans="1:6">
      <c r="A233" s="17">
        <v>1306</v>
      </c>
      <c r="B233" s="18" t="s">
        <v>281</v>
      </c>
      <c r="C233" s="19" t="s">
        <v>9</v>
      </c>
      <c r="D233" s="59">
        <v>18</v>
      </c>
      <c r="E233" s="90"/>
      <c r="F233" s="45">
        <f t="shared" si="18"/>
        <v>0</v>
      </c>
    </row>
    <row r="234" spans="1:6">
      <c r="A234" s="17">
        <v>1307</v>
      </c>
      <c r="B234" s="18" t="s">
        <v>282</v>
      </c>
      <c r="C234" s="19" t="s">
        <v>9</v>
      </c>
      <c r="D234" s="59">
        <v>12</v>
      </c>
      <c r="E234" s="90"/>
      <c r="F234" s="45">
        <f t="shared" si="18"/>
        <v>0</v>
      </c>
    </row>
    <row r="235" spans="1:6">
      <c r="A235" s="17">
        <v>1308</v>
      </c>
      <c r="B235" s="18" t="s">
        <v>283</v>
      </c>
      <c r="C235" s="19" t="s">
        <v>9</v>
      </c>
      <c r="D235" s="59">
        <v>15</v>
      </c>
      <c r="E235" s="90"/>
      <c r="F235" s="45">
        <f t="shared" si="18"/>
        <v>0</v>
      </c>
    </row>
    <row r="236" spans="1:6">
      <c r="A236" s="17">
        <v>1309</v>
      </c>
      <c r="B236" s="18" t="s">
        <v>284</v>
      </c>
      <c r="C236" s="19" t="s">
        <v>9</v>
      </c>
      <c r="D236" s="59">
        <v>6</v>
      </c>
      <c r="E236" s="90"/>
      <c r="F236" s="45">
        <f t="shared" si="18"/>
        <v>0</v>
      </c>
    </row>
    <row r="237" spans="1:6">
      <c r="A237" s="17">
        <v>1310</v>
      </c>
      <c r="B237" s="18" t="s">
        <v>285</v>
      </c>
      <c r="C237" s="19" t="s">
        <v>9</v>
      </c>
      <c r="D237" s="59">
        <v>4</v>
      </c>
      <c r="E237" s="90"/>
      <c r="F237" s="45">
        <f t="shared" si="18"/>
        <v>0</v>
      </c>
    </row>
    <row r="238" spans="1:6">
      <c r="A238" s="17">
        <v>1311</v>
      </c>
      <c r="B238" s="18" t="s">
        <v>286</v>
      </c>
      <c r="C238" s="19" t="s">
        <v>9</v>
      </c>
      <c r="D238" s="59">
        <v>6</v>
      </c>
      <c r="E238" s="90"/>
      <c r="F238" s="45">
        <f t="shared" si="18"/>
        <v>0</v>
      </c>
    </row>
    <row r="239" spans="1:6">
      <c r="A239" s="17">
        <v>1312</v>
      </c>
      <c r="B239" s="18" t="s">
        <v>287</v>
      </c>
      <c r="C239" s="19" t="s">
        <v>9</v>
      </c>
      <c r="D239" s="59">
        <v>20</v>
      </c>
      <c r="E239" s="90"/>
      <c r="F239" s="45">
        <f t="shared" si="18"/>
        <v>0</v>
      </c>
    </row>
    <row r="240" spans="1:6" ht="24">
      <c r="A240" s="17">
        <v>1313</v>
      </c>
      <c r="B240" s="18" t="s">
        <v>288</v>
      </c>
      <c r="C240" s="19" t="s">
        <v>8</v>
      </c>
      <c r="D240" s="66">
        <v>10012.9</v>
      </c>
      <c r="E240" s="90"/>
      <c r="F240" s="45">
        <f t="shared" si="18"/>
        <v>0</v>
      </c>
    </row>
    <row r="241" spans="1:6" ht="24">
      <c r="A241" s="17">
        <v>1314</v>
      </c>
      <c r="B241" s="18" t="s">
        <v>289</v>
      </c>
      <c r="C241" s="19" t="s">
        <v>8</v>
      </c>
      <c r="D241" s="66">
        <v>1900</v>
      </c>
      <c r="E241" s="90"/>
      <c r="F241" s="45">
        <f t="shared" si="18"/>
        <v>0</v>
      </c>
    </row>
    <row r="242" spans="1:6" ht="24">
      <c r="A242" s="17">
        <v>1315</v>
      </c>
      <c r="B242" s="18" t="s">
        <v>290</v>
      </c>
      <c r="C242" s="19" t="s">
        <v>8</v>
      </c>
      <c r="D242" s="66">
        <v>500</v>
      </c>
      <c r="E242" s="90"/>
      <c r="F242" s="45">
        <f t="shared" si="18"/>
        <v>0</v>
      </c>
    </row>
    <row r="243" spans="1:6" ht="24">
      <c r="A243" s="17">
        <v>1316</v>
      </c>
      <c r="B243" s="18" t="s">
        <v>291</v>
      </c>
      <c r="C243" s="19" t="s">
        <v>8</v>
      </c>
      <c r="D243" s="59">
        <v>408.55</v>
      </c>
      <c r="E243" s="90"/>
      <c r="F243" s="45">
        <f t="shared" si="18"/>
        <v>0</v>
      </c>
    </row>
    <row r="244" spans="1:6" ht="24">
      <c r="A244" s="17">
        <v>1317</v>
      </c>
      <c r="B244" s="18" t="s">
        <v>292</v>
      </c>
      <c r="C244" s="19" t="s">
        <v>8</v>
      </c>
      <c r="D244" s="59">
        <v>523</v>
      </c>
      <c r="E244" s="90"/>
      <c r="F244" s="45">
        <f t="shared" si="18"/>
        <v>0</v>
      </c>
    </row>
    <row r="245" spans="1:6" ht="24">
      <c r="A245" s="17">
        <v>1318</v>
      </c>
      <c r="B245" s="18" t="s">
        <v>293</v>
      </c>
      <c r="C245" s="19" t="s">
        <v>8</v>
      </c>
      <c r="D245" s="59">
        <v>320.60000000000002</v>
      </c>
      <c r="E245" s="90"/>
      <c r="F245" s="45">
        <f t="shared" si="18"/>
        <v>0</v>
      </c>
    </row>
    <row r="246" spans="1:6" ht="24">
      <c r="A246" s="17">
        <v>1319</v>
      </c>
      <c r="B246" s="18" t="s">
        <v>294</v>
      </c>
      <c r="C246" s="19" t="s">
        <v>8</v>
      </c>
      <c r="D246" s="59">
        <v>91.6</v>
      </c>
      <c r="E246" s="90"/>
      <c r="F246" s="45">
        <f t="shared" si="18"/>
        <v>0</v>
      </c>
    </row>
    <row r="247" spans="1:6" ht="24">
      <c r="A247" s="17">
        <v>1320</v>
      </c>
      <c r="B247" s="18" t="s">
        <v>295</v>
      </c>
      <c r="C247" s="19" t="s">
        <v>8</v>
      </c>
      <c r="D247" s="59">
        <v>137.4</v>
      </c>
      <c r="E247" s="90"/>
      <c r="F247" s="45">
        <f t="shared" si="18"/>
        <v>0</v>
      </c>
    </row>
    <row r="248" spans="1:6" ht="24">
      <c r="A248" s="17">
        <v>1321</v>
      </c>
      <c r="B248" s="18" t="s">
        <v>296</v>
      </c>
      <c r="C248" s="19" t="s">
        <v>8</v>
      </c>
      <c r="D248" s="59">
        <v>137.4</v>
      </c>
      <c r="E248" s="90"/>
      <c r="F248" s="45">
        <f t="shared" si="18"/>
        <v>0</v>
      </c>
    </row>
    <row r="249" spans="1:6" ht="24">
      <c r="A249" s="17">
        <v>1322</v>
      </c>
      <c r="B249" s="18" t="s">
        <v>297</v>
      </c>
      <c r="C249" s="19" t="s">
        <v>8</v>
      </c>
      <c r="D249" s="59">
        <v>49.6</v>
      </c>
      <c r="E249" s="90"/>
      <c r="F249" s="45">
        <f t="shared" si="18"/>
        <v>0</v>
      </c>
    </row>
    <row r="250" spans="1:6" ht="24">
      <c r="A250" s="17">
        <v>1323</v>
      </c>
      <c r="B250" s="18" t="s">
        <v>298</v>
      </c>
      <c r="C250" s="19" t="s">
        <v>8</v>
      </c>
      <c r="D250" s="59">
        <v>74.400000000000006</v>
      </c>
      <c r="E250" s="90"/>
      <c r="F250" s="45">
        <f t="shared" si="18"/>
        <v>0</v>
      </c>
    </row>
    <row r="251" spans="1:6" ht="24">
      <c r="A251" s="17">
        <v>1324</v>
      </c>
      <c r="B251" s="18" t="s">
        <v>299</v>
      </c>
      <c r="C251" s="19" t="s">
        <v>8</v>
      </c>
      <c r="D251" s="59">
        <v>288.5</v>
      </c>
      <c r="E251" s="90"/>
      <c r="F251" s="45">
        <f t="shared" si="18"/>
        <v>0</v>
      </c>
    </row>
    <row r="252" spans="1:6">
      <c r="A252" s="17">
        <v>1325</v>
      </c>
      <c r="B252" s="18" t="s">
        <v>300</v>
      </c>
      <c r="C252" s="19" t="s">
        <v>9</v>
      </c>
      <c r="D252" s="59">
        <v>1</v>
      </c>
      <c r="E252" s="90"/>
      <c r="F252" s="45">
        <f t="shared" si="18"/>
        <v>0</v>
      </c>
    </row>
    <row r="253" spans="1:6">
      <c r="A253" s="49"/>
      <c r="B253" s="49"/>
      <c r="C253" s="50"/>
      <c r="D253" s="59"/>
      <c r="E253" s="93"/>
      <c r="F253" s="61"/>
    </row>
    <row r="254" spans="1:6">
      <c r="A254" s="67"/>
      <c r="B254" s="67" t="s">
        <v>36</v>
      </c>
      <c r="C254" s="67"/>
      <c r="D254" s="67"/>
      <c r="E254" s="95"/>
      <c r="F254" s="67"/>
    </row>
    <row r="255" spans="1:6">
      <c r="A255" s="17">
        <v>1326</v>
      </c>
      <c r="B255" s="18" t="s">
        <v>301</v>
      </c>
      <c r="C255" s="19" t="s">
        <v>8</v>
      </c>
      <c r="D255" s="59">
        <v>953.45</v>
      </c>
      <c r="E255" s="90"/>
      <c r="F255" s="45">
        <f t="shared" ref="F255:F272" si="19">D255*E255</f>
        <v>0</v>
      </c>
    </row>
    <row r="256" spans="1:6">
      <c r="A256" s="17">
        <v>1327</v>
      </c>
      <c r="B256" s="18" t="s">
        <v>302</v>
      </c>
      <c r="C256" s="19" t="s">
        <v>8</v>
      </c>
      <c r="D256" s="59">
        <v>253.85</v>
      </c>
      <c r="E256" s="90"/>
      <c r="F256" s="45">
        <f t="shared" si="19"/>
        <v>0</v>
      </c>
    </row>
    <row r="257" spans="1:6">
      <c r="A257" s="17">
        <v>1328</v>
      </c>
      <c r="B257" s="18" t="s">
        <v>303</v>
      </c>
      <c r="C257" s="19" t="s">
        <v>8</v>
      </c>
      <c r="D257" s="59">
        <v>263.58</v>
      </c>
      <c r="E257" s="90"/>
      <c r="F257" s="45">
        <f t="shared" si="19"/>
        <v>0</v>
      </c>
    </row>
    <row r="258" spans="1:6">
      <c r="A258" s="17">
        <v>1329</v>
      </c>
      <c r="B258" s="18" t="s">
        <v>304</v>
      </c>
      <c r="C258" s="19" t="s">
        <v>8</v>
      </c>
      <c r="D258" s="59">
        <v>15.81</v>
      </c>
      <c r="E258" s="90"/>
      <c r="F258" s="45">
        <f t="shared" si="19"/>
        <v>0</v>
      </c>
    </row>
    <row r="259" spans="1:6">
      <c r="A259" s="17">
        <v>1330</v>
      </c>
      <c r="B259" s="18" t="s">
        <v>305</v>
      </c>
      <c r="C259" s="19" t="s">
        <v>8</v>
      </c>
      <c r="D259" s="59">
        <v>158.36000000000001</v>
      </c>
      <c r="E259" s="90"/>
      <c r="F259" s="45">
        <f t="shared" si="19"/>
        <v>0</v>
      </c>
    </row>
    <row r="260" spans="1:6">
      <c r="A260" s="17">
        <v>1331</v>
      </c>
      <c r="B260" s="18" t="s">
        <v>306</v>
      </c>
      <c r="C260" s="19" t="s">
        <v>8</v>
      </c>
      <c r="D260" s="59">
        <v>195.8</v>
      </c>
      <c r="E260" s="90"/>
      <c r="F260" s="45">
        <f t="shared" si="19"/>
        <v>0</v>
      </c>
    </row>
    <row r="261" spans="1:6">
      <c r="A261" s="17">
        <v>1332</v>
      </c>
      <c r="B261" s="18" t="s">
        <v>307</v>
      </c>
      <c r="C261" s="19" t="s">
        <v>9</v>
      </c>
      <c r="D261" s="59">
        <v>30</v>
      </c>
      <c r="E261" s="90"/>
      <c r="F261" s="45">
        <f t="shared" si="19"/>
        <v>0</v>
      </c>
    </row>
    <row r="262" spans="1:6" ht="24">
      <c r="A262" s="17">
        <v>1333</v>
      </c>
      <c r="B262" s="18" t="s">
        <v>308</v>
      </c>
      <c r="C262" s="19" t="s">
        <v>8</v>
      </c>
      <c r="D262" s="59">
        <v>253.02</v>
      </c>
      <c r="E262" s="90"/>
      <c r="F262" s="45">
        <f t="shared" si="19"/>
        <v>0</v>
      </c>
    </row>
    <row r="263" spans="1:6" ht="24">
      <c r="A263" s="17">
        <v>1334</v>
      </c>
      <c r="B263" s="18" t="s">
        <v>309</v>
      </c>
      <c r="C263" s="19" t="s">
        <v>8</v>
      </c>
      <c r="D263" s="59">
        <v>81.010000000000005</v>
      </c>
      <c r="E263" s="90"/>
      <c r="F263" s="45">
        <f t="shared" si="19"/>
        <v>0</v>
      </c>
    </row>
    <row r="264" spans="1:6">
      <c r="A264" s="17">
        <v>1335</v>
      </c>
      <c r="B264" s="18" t="s">
        <v>310</v>
      </c>
      <c r="C264" s="19" t="s">
        <v>8</v>
      </c>
      <c r="D264" s="59">
        <v>88.14</v>
      </c>
      <c r="E264" s="90"/>
      <c r="F264" s="45">
        <f t="shared" si="19"/>
        <v>0</v>
      </c>
    </row>
    <row r="265" spans="1:6">
      <c r="A265" s="17">
        <v>1336</v>
      </c>
      <c r="B265" s="18" t="s">
        <v>311</v>
      </c>
      <c r="C265" s="19" t="s">
        <v>8</v>
      </c>
      <c r="D265" s="59">
        <v>58.05</v>
      </c>
      <c r="E265" s="90"/>
      <c r="F265" s="45">
        <f t="shared" si="19"/>
        <v>0</v>
      </c>
    </row>
    <row r="266" spans="1:6" ht="24">
      <c r="A266" s="17">
        <v>1337</v>
      </c>
      <c r="B266" s="18" t="s">
        <v>312</v>
      </c>
      <c r="C266" s="19" t="s">
        <v>8</v>
      </c>
      <c r="D266" s="59">
        <v>65.900000000000006</v>
      </c>
      <c r="E266" s="90"/>
      <c r="F266" s="45">
        <f t="shared" si="19"/>
        <v>0</v>
      </c>
    </row>
    <row r="267" spans="1:6">
      <c r="A267" s="17">
        <v>1338</v>
      </c>
      <c r="B267" s="18" t="s">
        <v>313</v>
      </c>
      <c r="C267" s="19" t="s">
        <v>8</v>
      </c>
      <c r="D267" s="59">
        <v>58.05</v>
      </c>
      <c r="E267" s="90"/>
      <c r="F267" s="45">
        <f t="shared" si="19"/>
        <v>0</v>
      </c>
    </row>
    <row r="268" spans="1:6">
      <c r="A268" s="17">
        <v>1339</v>
      </c>
      <c r="B268" s="18" t="s">
        <v>314</v>
      </c>
      <c r="C268" s="19" t="s">
        <v>8</v>
      </c>
      <c r="D268" s="59">
        <v>65.900000000000006</v>
      </c>
      <c r="E268" s="90"/>
      <c r="F268" s="45">
        <f t="shared" si="19"/>
        <v>0</v>
      </c>
    </row>
    <row r="269" spans="1:6">
      <c r="A269" s="17">
        <v>1340</v>
      </c>
      <c r="B269" s="18" t="s">
        <v>315</v>
      </c>
      <c r="C269" s="19" t="s">
        <v>9</v>
      </c>
      <c r="D269" s="59">
        <v>11</v>
      </c>
      <c r="E269" s="90"/>
      <c r="F269" s="45">
        <f t="shared" si="19"/>
        <v>0</v>
      </c>
    </row>
    <row r="270" spans="1:6">
      <c r="A270" s="17">
        <v>1341</v>
      </c>
      <c r="B270" s="18" t="s">
        <v>316</v>
      </c>
      <c r="C270" s="19" t="s">
        <v>9</v>
      </c>
      <c r="D270" s="59">
        <v>11</v>
      </c>
      <c r="E270" s="90"/>
      <c r="F270" s="45">
        <f t="shared" si="19"/>
        <v>0</v>
      </c>
    </row>
    <row r="271" spans="1:6">
      <c r="A271" s="17">
        <v>1342</v>
      </c>
      <c r="B271" s="18" t="s">
        <v>317</v>
      </c>
      <c r="C271" s="19" t="s">
        <v>9</v>
      </c>
      <c r="D271" s="59">
        <v>4</v>
      </c>
      <c r="E271" s="90"/>
      <c r="F271" s="45">
        <f t="shared" si="19"/>
        <v>0</v>
      </c>
    </row>
    <row r="272" spans="1:6">
      <c r="A272" s="17">
        <v>1343</v>
      </c>
      <c r="B272" s="18" t="s">
        <v>318</v>
      </c>
      <c r="C272" s="19" t="s">
        <v>26</v>
      </c>
      <c r="D272" s="59">
        <v>11</v>
      </c>
      <c r="E272" s="90"/>
      <c r="F272" s="45">
        <f t="shared" si="19"/>
        <v>0</v>
      </c>
    </row>
    <row r="273" spans="1:6">
      <c r="A273" s="67"/>
      <c r="B273" s="67" t="s">
        <v>55</v>
      </c>
      <c r="C273" s="67"/>
      <c r="D273" s="67"/>
      <c r="E273" s="95"/>
      <c r="F273" s="67"/>
    </row>
    <row r="274" spans="1:6">
      <c r="A274" s="17">
        <v>1344</v>
      </c>
      <c r="B274" s="18" t="s">
        <v>319</v>
      </c>
      <c r="C274" s="19" t="s">
        <v>9</v>
      </c>
      <c r="D274" s="59">
        <v>27</v>
      </c>
      <c r="E274" s="90"/>
      <c r="F274" s="45">
        <f t="shared" ref="F274:F284" si="20">D274*E274</f>
        <v>0</v>
      </c>
    </row>
    <row r="275" spans="1:6">
      <c r="A275" s="17">
        <v>1345</v>
      </c>
      <c r="B275" s="18" t="s">
        <v>320</v>
      </c>
      <c r="C275" s="19" t="s">
        <v>9</v>
      </c>
      <c r="D275" s="59">
        <v>135</v>
      </c>
      <c r="E275" s="90"/>
      <c r="F275" s="45">
        <f t="shared" si="20"/>
        <v>0</v>
      </c>
    </row>
    <row r="276" spans="1:6">
      <c r="A276" s="17">
        <v>1346</v>
      </c>
      <c r="B276" s="18" t="s">
        <v>321</v>
      </c>
      <c r="C276" s="19" t="s">
        <v>9</v>
      </c>
      <c r="D276" s="59">
        <v>135</v>
      </c>
      <c r="E276" s="90"/>
      <c r="F276" s="45">
        <f t="shared" si="20"/>
        <v>0</v>
      </c>
    </row>
    <row r="277" spans="1:6">
      <c r="A277" s="17">
        <v>1347</v>
      </c>
      <c r="B277" s="18" t="s">
        <v>322</v>
      </c>
      <c r="C277" s="19" t="s">
        <v>9</v>
      </c>
      <c r="D277" s="59">
        <v>135</v>
      </c>
      <c r="E277" s="90"/>
      <c r="F277" s="45">
        <f t="shared" si="20"/>
        <v>0</v>
      </c>
    </row>
    <row r="278" spans="1:6">
      <c r="A278" s="17">
        <v>1348</v>
      </c>
      <c r="B278" s="18" t="s">
        <v>323</v>
      </c>
      <c r="C278" s="19" t="s">
        <v>9</v>
      </c>
      <c r="D278" s="59">
        <v>344</v>
      </c>
      <c r="E278" s="90"/>
      <c r="F278" s="45">
        <f t="shared" si="20"/>
        <v>0</v>
      </c>
    </row>
    <row r="279" spans="1:6">
      <c r="A279" s="17">
        <v>1349</v>
      </c>
      <c r="B279" s="18" t="s">
        <v>324</v>
      </c>
      <c r="C279" s="19" t="s">
        <v>9</v>
      </c>
      <c r="D279" s="59">
        <v>131</v>
      </c>
      <c r="E279" s="90"/>
      <c r="F279" s="45">
        <f t="shared" si="20"/>
        <v>0</v>
      </c>
    </row>
    <row r="280" spans="1:6" ht="24">
      <c r="A280" s="17">
        <v>1350</v>
      </c>
      <c r="B280" s="18" t="s">
        <v>325</v>
      </c>
      <c r="C280" s="19" t="s">
        <v>9</v>
      </c>
      <c r="D280" s="59">
        <v>12</v>
      </c>
      <c r="E280" s="90"/>
      <c r="F280" s="45">
        <f t="shared" si="20"/>
        <v>0</v>
      </c>
    </row>
    <row r="281" spans="1:6" ht="36">
      <c r="A281" s="17">
        <v>1351</v>
      </c>
      <c r="B281" s="18" t="s">
        <v>326</v>
      </c>
      <c r="C281" s="19" t="s">
        <v>9</v>
      </c>
      <c r="D281" s="59">
        <v>6</v>
      </c>
      <c r="E281" s="90"/>
      <c r="F281" s="45">
        <f t="shared" si="20"/>
        <v>0</v>
      </c>
    </row>
    <row r="282" spans="1:6" ht="24">
      <c r="A282" s="17">
        <v>1352</v>
      </c>
      <c r="B282" s="18" t="s">
        <v>327</v>
      </c>
      <c r="C282" s="19" t="s">
        <v>9</v>
      </c>
      <c r="D282" s="59">
        <v>46</v>
      </c>
      <c r="E282" s="90"/>
      <c r="F282" s="45">
        <f t="shared" si="20"/>
        <v>0</v>
      </c>
    </row>
    <row r="283" spans="1:6" ht="24">
      <c r="A283" s="17">
        <v>1353</v>
      </c>
      <c r="B283" s="18" t="s">
        <v>328</v>
      </c>
      <c r="C283" s="19" t="s">
        <v>9</v>
      </c>
      <c r="D283" s="59">
        <v>27</v>
      </c>
      <c r="E283" s="90"/>
      <c r="F283" s="45">
        <f t="shared" si="20"/>
        <v>0</v>
      </c>
    </row>
    <row r="284" spans="1:6" ht="36">
      <c r="A284" s="17">
        <v>1354</v>
      </c>
      <c r="B284" s="18" t="s">
        <v>329</v>
      </c>
      <c r="C284" s="19" t="s">
        <v>9</v>
      </c>
      <c r="D284" s="59">
        <v>39</v>
      </c>
      <c r="E284" s="90"/>
      <c r="F284" s="45">
        <f t="shared" si="20"/>
        <v>0</v>
      </c>
    </row>
    <row r="285" spans="1:6">
      <c r="A285" s="67"/>
      <c r="B285" s="67" t="s">
        <v>57</v>
      </c>
      <c r="C285" s="67"/>
      <c r="D285" s="67"/>
      <c r="E285" s="95"/>
      <c r="F285" s="67"/>
    </row>
    <row r="286" spans="1:6">
      <c r="A286" s="17">
        <v>1355</v>
      </c>
      <c r="B286" s="18" t="s">
        <v>330</v>
      </c>
      <c r="C286" s="19" t="s">
        <v>9</v>
      </c>
      <c r="D286" s="59">
        <v>15</v>
      </c>
      <c r="E286" s="90"/>
      <c r="F286" s="45">
        <f t="shared" ref="F286:F299" si="21">D286*E286</f>
        <v>0</v>
      </c>
    </row>
    <row r="287" spans="1:6">
      <c r="A287" s="17">
        <v>1356</v>
      </c>
      <c r="B287" s="18" t="s">
        <v>331</v>
      </c>
      <c r="C287" s="19" t="s">
        <v>9</v>
      </c>
      <c r="D287" s="59">
        <v>20</v>
      </c>
      <c r="E287" s="90"/>
      <c r="F287" s="45">
        <f t="shared" si="21"/>
        <v>0</v>
      </c>
    </row>
    <row r="288" spans="1:6">
      <c r="A288" s="17">
        <v>1357</v>
      </c>
      <c r="B288" s="18" t="s">
        <v>332</v>
      </c>
      <c r="C288" s="19" t="s">
        <v>26</v>
      </c>
      <c r="D288" s="59">
        <v>40</v>
      </c>
      <c r="E288" s="90"/>
      <c r="F288" s="45">
        <f t="shared" si="21"/>
        <v>0</v>
      </c>
    </row>
    <row r="289" spans="1:6">
      <c r="A289" s="17">
        <v>1358</v>
      </c>
      <c r="B289" s="18" t="s">
        <v>333</v>
      </c>
      <c r="C289" s="19" t="s">
        <v>26</v>
      </c>
      <c r="D289" s="59">
        <v>166</v>
      </c>
      <c r="E289" s="90"/>
      <c r="F289" s="45">
        <f t="shared" si="21"/>
        <v>0</v>
      </c>
    </row>
    <row r="290" spans="1:6">
      <c r="A290" s="17">
        <v>1359</v>
      </c>
      <c r="B290" s="18" t="s">
        <v>334</v>
      </c>
      <c r="C290" s="19" t="s">
        <v>26</v>
      </c>
      <c r="D290" s="59">
        <v>8</v>
      </c>
      <c r="E290" s="90"/>
      <c r="F290" s="45">
        <f t="shared" si="21"/>
        <v>0</v>
      </c>
    </row>
    <row r="291" spans="1:6">
      <c r="A291" s="17">
        <v>1360</v>
      </c>
      <c r="B291" s="18" t="s">
        <v>335</v>
      </c>
      <c r="C291" s="19" t="s">
        <v>26</v>
      </c>
      <c r="D291" s="59">
        <v>37</v>
      </c>
      <c r="E291" s="90"/>
      <c r="F291" s="45">
        <f t="shared" si="21"/>
        <v>0</v>
      </c>
    </row>
    <row r="292" spans="1:6">
      <c r="A292" s="17">
        <v>1361</v>
      </c>
      <c r="B292" s="18" t="s">
        <v>336</v>
      </c>
      <c r="C292" s="19" t="s">
        <v>26</v>
      </c>
      <c r="D292" s="59">
        <v>15</v>
      </c>
      <c r="E292" s="90"/>
      <c r="F292" s="45">
        <f t="shared" si="21"/>
        <v>0</v>
      </c>
    </row>
    <row r="293" spans="1:6">
      <c r="A293" s="17">
        <v>1362</v>
      </c>
      <c r="B293" s="18" t="s">
        <v>337</v>
      </c>
      <c r="C293" s="19" t="s">
        <v>26</v>
      </c>
      <c r="D293" s="59">
        <v>38</v>
      </c>
      <c r="E293" s="90"/>
      <c r="F293" s="45">
        <f t="shared" si="21"/>
        <v>0</v>
      </c>
    </row>
    <row r="294" spans="1:6">
      <c r="A294" s="17">
        <v>1363</v>
      </c>
      <c r="B294" s="18" t="s">
        <v>318</v>
      </c>
      <c r="C294" s="19" t="s">
        <v>26</v>
      </c>
      <c r="D294" s="59">
        <v>35</v>
      </c>
      <c r="E294" s="90"/>
      <c r="F294" s="45">
        <f t="shared" si="21"/>
        <v>0</v>
      </c>
    </row>
    <row r="295" spans="1:6">
      <c r="A295" s="17">
        <v>1364</v>
      </c>
      <c r="B295" s="18" t="s">
        <v>338</v>
      </c>
      <c r="C295" s="19" t="s">
        <v>26</v>
      </c>
      <c r="D295" s="59">
        <v>12</v>
      </c>
      <c r="E295" s="90"/>
      <c r="F295" s="45">
        <f t="shared" si="21"/>
        <v>0</v>
      </c>
    </row>
    <row r="296" spans="1:6">
      <c r="A296" s="17">
        <v>1365</v>
      </c>
      <c r="B296" s="18" t="s">
        <v>339</v>
      </c>
      <c r="C296" s="19" t="s">
        <v>9</v>
      </c>
      <c r="D296" s="59">
        <v>331</v>
      </c>
      <c r="E296" s="90"/>
      <c r="F296" s="45">
        <f t="shared" si="21"/>
        <v>0</v>
      </c>
    </row>
    <row r="297" spans="1:6">
      <c r="A297" s="17">
        <v>1366</v>
      </c>
      <c r="B297" s="18" t="s">
        <v>340</v>
      </c>
      <c r="C297" s="19" t="s">
        <v>9</v>
      </c>
      <c r="D297" s="59">
        <v>20</v>
      </c>
      <c r="E297" s="90"/>
      <c r="F297" s="45">
        <f t="shared" si="21"/>
        <v>0</v>
      </c>
    </row>
    <row r="298" spans="1:6">
      <c r="A298" s="17">
        <v>1367</v>
      </c>
      <c r="B298" s="18" t="s">
        <v>341</v>
      </c>
      <c r="C298" s="19" t="s">
        <v>9</v>
      </c>
      <c r="D298" s="59">
        <v>35</v>
      </c>
      <c r="E298" s="90"/>
      <c r="F298" s="45">
        <f t="shared" si="21"/>
        <v>0</v>
      </c>
    </row>
    <row r="299" spans="1:6">
      <c r="A299" s="17">
        <v>1368</v>
      </c>
      <c r="B299" s="18" t="s">
        <v>342</v>
      </c>
      <c r="C299" s="19" t="s">
        <v>9</v>
      </c>
      <c r="D299" s="59">
        <v>20</v>
      </c>
      <c r="E299" s="90"/>
      <c r="F299" s="45">
        <f t="shared" si="21"/>
        <v>0</v>
      </c>
    </row>
    <row r="300" spans="1:6">
      <c r="A300" s="67"/>
      <c r="B300" s="67" t="s">
        <v>58</v>
      </c>
      <c r="C300" s="67"/>
      <c r="D300" s="67"/>
      <c r="E300" s="95"/>
      <c r="F300" s="67"/>
    </row>
    <row r="301" spans="1:6">
      <c r="A301" s="17">
        <v>1369</v>
      </c>
      <c r="B301" s="18" t="s">
        <v>343</v>
      </c>
      <c r="C301" s="19" t="s">
        <v>9</v>
      </c>
      <c r="D301" s="59">
        <v>1</v>
      </c>
      <c r="E301" s="90"/>
      <c r="F301" s="45">
        <f t="shared" ref="F301:F333" si="22">D301*E301</f>
        <v>0</v>
      </c>
    </row>
    <row r="302" spans="1:6" ht="24">
      <c r="A302" s="17">
        <v>1370</v>
      </c>
      <c r="B302" s="18" t="s">
        <v>344</v>
      </c>
      <c r="C302" s="19" t="s">
        <v>9</v>
      </c>
      <c r="D302" s="59">
        <v>3</v>
      </c>
      <c r="E302" s="90"/>
      <c r="F302" s="45">
        <f t="shared" si="22"/>
        <v>0</v>
      </c>
    </row>
    <row r="303" spans="1:6" ht="24">
      <c r="A303" s="17">
        <v>1371</v>
      </c>
      <c r="B303" s="18" t="s">
        <v>345</v>
      </c>
      <c r="C303" s="19" t="s">
        <v>9</v>
      </c>
      <c r="D303" s="59">
        <v>1</v>
      </c>
      <c r="E303" s="90"/>
      <c r="F303" s="45">
        <f t="shared" si="22"/>
        <v>0</v>
      </c>
    </row>
    <row r="304" spans="1:6">
      <c r="A304" s="17">
        <v>1372</v>
      </c>
      <c r="B304" s="18" t="s">
        <v>346</v>
      </c>
      <c r="C304" s="19" t="s">
        <v>9</v>
      </c>
      <c r="D304" s="59">
        <v>1</v>
      </c>
      <c r="E304" s="90"/>
      <c r="F304" s="45">
        <f t="shared" si="22"/>
        <v>0</v>
      </c>
    </row>
    <row r="305" spans="1:6" ht="24">
      <c r="A305" s="17">
        <v>1373</v>
      </c>
      <c r="B305" s="18" t="s">
        <v>347</v>
      </c>
      <c r="C305" s="19" t="s">
        <v>9</v>
      </c>
      <c r="D305" s="59">
        <v>2</v>
      </c>
      <c r="E305" s="90"/>
      <c r="F305" s="45">
        <f t="shared" si="22"/>
        <v>0</v>
      </c>
    </row>
    <row r="306" spans="1:6" ht="24">
      <c r="A306" s="17">
        <v>1374</v>
      </c>
      <c r="B306" s="18" t="s">
        <v>348</v>
      </c>
      <c r="C306" s="19" t="s">
        <v>9</v>
      </c>
      <c r="D306" s="59">
        <v>6</v>
      </c>
      <c r="E306" s="90"/>
      <c r="F306" s="45">
        <f t="shared" si="22"/>
        <v>0</v>
      </c>
    </row>
    <row r="307" spans="1:6" ht="24">
      <c r="A307" s="17">
        <v>1375</v>
      </c>
      <c r="B307" s="18" t="s">
        <v>349</v>
      </c>
      <c r="C307" s="19" t="s">
        <v>9</v>
      </c>
      <c r="D307" s="59">
        <v>25</v>
      </c>
      <c r="E307" s="90"/>
      <c r="F307" s="45">
        <f t="shared" si="22"/>
        <v>0</v>
      </c>
    </row>
    <row r="308" spans="1:6" ht="24">
      <c r="A308" s="17">
        <v>1376</v>
      </c>
      <c r="B308" s="18" t="s">
        <v>350</v>
      </c>
      <c r="C308" s="19" t="s">
        <v>9</v>
      </c>
      <c r="D308" s="59">
        <v>12</v>
      </c>
      <c r="E308" s="90"/>
      <c r="F308" s="45">
        <f t="shared" si="22"/>
        <v>0</v>
      </c>
    </row>
    <row r="309" spans="1:6" ht="24">
      <c r="A309" s="17">
        <v>1377</v>
      </c>
      <c r="B309" s="18" t="s">
        <v>351</v>
      </c>
      <c r="C309" s="19" t="s">
        <v>9</v>
      </c>
      <c r="D309" s="59">
        <v>10</v>
      </c>
      <c r="E309" s="90"/>
      <c r="F309" s="45">
        <f t="shared" si="22"/>
        <v>0</v>
      </c>
    </row>
    <row r="310" spans="1:6">
      <c r="A310" s="17">
        <v>1378</v>
      </c>
      <c r="B310" s="18" t="s">
        <v>352</v>
      </c>
      <c r="C310" s="19" t="s">
        <v>9</v>
      </c>
      <c r="D310" s="59">
        <v>10</v>
      </c>
      <c r="E310" s="90"/>
      <c r="F310" s="45">
        <f t="shared" si="22"/>
        <v>0</v>
      </c>
    </row>
    <row r="311" spans="1:6" ht="24">
      <c r="A311" s="17">
        <v>1379</v>
      </c>
      <c r="B311" s="18" t="s">
        <v>353</v>
      </c>
      <c r="C311" s="19" t="s">
        <v>9</v>
      </c>
      <c r="D311" s="59">
        <v>8</v>
      </c>
      <c r="E311" s="90"/>
      <c r="F311" s="45">
        <f t="shared" si="22"/>
        <v>0</v>
      </c>
    </row>
    <row r="312" spans="1:6" ht="24">
      <c r="A312" s="17">
        <v>1380</v>
      </c>
      <c r="B312" s="18" t="s">
        <v>354</v>
      </c>
      <c r="C312" s="19" t="s">
        <v>9</v>
      </c>
      <c r="D312" s="59">
        <v>8</v>
      </c>
      <c r="E312" s="90"/>
      <c r="F312" s="45">
        <f t="shared" si="22"/>
        <v>0</v>
      </c>
    </row>
    <row r="313" spans="1:6" ht="24">
      <c r="A313" s="17">
        <v>1381</v>
      </c>
      <c r="B313" s="18" t="s">
        <v>355</v>
      </c>
      <c r="C313" s="19" t="s">
        <v>9</v>
      </c>
      <c r="D313" s="59">
        <v>3</v>
      </c>
      <c r="E313" s="90"/>
      <c r="F313" s="45">
        <f t="shared" si="22"/>
        <v>0</v>
      </c>
    </row>
    <row r="314" spans="1:6">
      <c r="A314" s="17">
        <v>1382</v>
      </c>
      <c r="B314" s="18" t="s">
        <v>356</v>
      </c>
      <c r="C314" s="19" t="s">
        <v>9</v>
      </c>
      <c r="D314" s="59">
        <v>4</v>
      </c>
      <c r="E314" s="90"/>
      <c r="F314" s="45">
        <f t="shared" si="22"/>
        <v>0</v>
      </c>
    </row>
    <row r="315" spans="1:6">
      <c r="A315" s="17">
        <v>1383</v>
      </c>
      <c r="B315" s="18" t="s">
        <v>357</v>
      </c>
      <c r="C315" s="19" t="s">
        <v>9</v>
      </c>
      <c r="D315" s="59">
        <v>1</v>
      </c>
      <c r="E315" s="90"/>
      <c r="F315" s="45">
        <f t="shared" si="22"/>
        <v>0</v>
      </c>
    </row>
    <row r="316" spans="1:6">
      <c r="A316" s="17">
        <v>1384</v>
      </c>
      <c r="B316" s="18" t="s">
        <v>358</v>
      </c>
      <c r="C316" s="19" t="s">
        <v>9</v>
      </c>
      <c r="D316" s="59">
        <v>5</v>
      </c>
      <c r="E316" s="90"/>
      <c r="F316" s="45">
        <f t="shared" si="22"/>
        <v>0</v>
      </c>
    </row>
    <row r="317" spans="1:6">
      <c r="A317" s="17">
        <v>1385</v>
      </c>
      <c r="B317" s="18" t="s">
        <v>359</v>
      </c>
      <c r="C317" s="19" t="s">
        <v>9</v>
      </c>
      <c r="D317" s="59">
        <v>3</v>
      </c>
      <c r="E317" s="90"/>
      <c r="F317" s="45">
        <f t="shared" si="22"/>
        <v>0</v>
      </c>
    </row>
    <row r="318" spans="1:6">
      <c r="A318" s="17">
        <v>1386</v>
      </c>
      <c r="B318" s="18" t="s">
        <v>360</v>
      </c>
      <c r="C318" s="19" t="s">
        <v>10</v>
      </c>
      <c r="D318" s="59">
        <v>12</v>
      </c>
      <c r="E318" s="90"/>
      <c r="F318" s="45">
        <f t="shared" si="22"/>
        <v>0</v>
      </c>
    </row>
    <row r="319" spans="1:6">
      <c r="A319" s="67"/>
      <c r="B319" s="67" t="s">
        <v>128</v>
      </c>
      <c r="C319" s="67"/>
      <c r="D319" s="67"/>
      <c r="E319" s="95"/>
      <c r="F319" s="67"/>
    </row>
    <row r="320" spans="1:6" ht="24">
      <c r="A320" s="17">
        <v>1387</v>
      </c>
      <c r="B320" s="18" t="s">
        <v>361</v>
      </c>
      <c r="C320" s="19" t="s">
        <v>9</v>
      </c>
      <c r="D320" s="59">
        <v>4</v>
      </c>
      <c r="E320" s="90"/>
      <c r="F320" s="45">
        <f t="shared" si="22"/>
        <v>0</v>
      </c>
    </row>
    <row r="321" spans="1:6">
      <c r="A321" s="17">
        <v>1388</v>
      </c>
      <c r="B321" s="18" t="s">
        <v>362</v>
      </c>
      <c r="C321" s="19" t="s">
        <v>9</v>
      </c>
      <c r="D321" s="59">
        <v>8</v>
      </c>
      <c r="E321" s="90"/>
      <c r="F321" s="45">
        <f t="shared" si="22"/>
        <v>0</v>
      </c>
    </row>
    <row r="322" spans="1:6" ht="24">
      <c r="A322" s="17">
        <v>1389</v>
      </c>
      <c r="B322" s="18" t="s">
        <v>363</v>
      </c>
      <c r="C322" s="19" t="s">
        <v>9</v>
      </c>
      <c r="D322" s="59">
        <v>8</v>
      </c>
      <c r="E322" s="90"/>
      <c r="F322" s="45">
        <f t="shared" si="22"/>
        <v>0</v>
      </c>
    </row>
    <row r="323" spans="1:6">
      <c r="A323" s="17">
        <v>1390</v>
      </c>
      <c r="B323" s="18" t="s">
        <v>364</v>
      </c>
      <c r="C323" s="19" t="s">
        <v>9</v>
      </c>
      <c r="D323" s="59">
        <v>4</v>
      </c>
      <c r="E323" s="90"/>
      <c r="F323" s="45">
        <f t="shared" si="22"/>
        <v>0</v>
      </c>
    </row>
    <row r="324" spans="1:6">
      <c r="A324" s="17">
        <v>1391</v>
      </c>
      <c r="B324" s="18" t="s">
        <v>365</v>
      </c>
      <c r="C324" s="19" t="s">
        <v>9</v>
      </c>
      <c r="D324" s="59">
        <v>4</v>
      </c>
      <c r="E324" s="90"/>
      <c r="F324" s="45">
        <f t="shared" si="22"/>
        <v>0</v>
      </c>
    </row>
    <row r="325" spans="1:6">
      <c r="A325" s="17">
        <v>1392</v>
      </c>
      <c r="B325" s="18" t="s">
        <v>366</v>
      </c>
      <c r="C325" s="19" t="s">
        <v>9</v>
      </c>
      <c r="D325" s="59">
        <v>4</v>
      </c>
      <c r="E325" s="90"/>
      <c r="F325" s="45">
        <f t="shared" si="22"/>
        <v>0</v>
      </c>
    </row>
    <row r="326" spans="1:6" ht="24">
      <c r="A326" s="17">
        <v>1393</v>
      </c>
      <c r="B326" s="18" t="s">
        <v>367</v>
      </c>
      <c r="C326" s="19" t="s">
        <v>9</v>
      </c>
      <c r="D326" s="59">
        <v>8</v>
      </c>
      <c r="E326" s="90"/>
      <c r="F326" s="45">
        <f t="shared" si="22"/>
        <v>0</v>
      </c>
    </row>
    <row r="327" spans="1:6">
      <c r="A327" s="17">
        <v>1394</v>
      </c>
      <c r="B327" s="18" t="s">
        <v>368</v>
      </c>
      <c r="C327" s="19" t="s">
        <v>9</v>
      </c>
      <c r="D327" s="59">
        <v>4</v>
      </c>
      <c r="E327" s="90"/>
      <c r="F327" s="45">
        <f t="shared" si="22"/>
        <v>0</v>
      </c>
    </row>
    <row r="328" spans="1:6">
      <c r="A328" s="17">
        <v>1395</v>
      </c>
      <c r="B328" s="18" t="s">
        <v>369</v>
      </c>
      <c r="C328" s="19" t="s">
        <v>9</v>
      </c>
      <c r="D328" s="59">
        <v>4</v>
      </c>
      <c r="E328" s="90"/>
      <c r="F328" s="45">
        <f t="shared" si="22"/>
        <v>0</v>
      </c>
    </row>
    <row r="329" spans="1:6">
      <c r="A329" s="17">
        <v>1396</v>
      </c>
      <c r="B329" s="18" t="s">
        <v>302</v>
      </c>
      <c r="C329" s="19" t="s">
        <v>8</v>
      </c>
      <c r="D329" s="59">
        <v>40</v>
      </c>
      <c r="E329" s="90"/>
      <c r="F329" s="45">
        <f t="shared" si="22"/>
        <v>0</v>
      </c>
    </row>
    <row r="330" spans="1:6">
      <c r="A330" s="17">
        <v>1397</v>
      </c>
      <c r="B330" s="18" t="s">
        <v>304</v>
      </c>
      <c r="C330" s="19" t="s">
        <v>8</v>
      </c>
      <c r="D330" s="59">
        <v>100</v>
      </c>
      <c r="E330" s="90"/>
      <c r="F330" s="45">
        <f t="shared" si="22"/>
        <v>0</v>
      </c>
    </row>
    <row r="331" spans="1:6">
      <c r="A331" s="17">
        <v>1398</v>
      </c>
      <c r="B331" s="18" t="s">
        <v>370</v>
      </c>
      <c r="C331" s="19" t="s">
        <v>8</v>
      </c>
      <c r="D331" s="59">
        <v>120</v>
      </c>
      <c r="E331" s="90"/>
      <c r="F331" s="45">
        <f t="shared" si="22"/>
        <v>0</v>
      </c>
    </row>
    <row r="332" spans="1:6">
      <c r="A332" s="17">
        <v>1399</v>
      </c>
      <c r="B332" s="18" t="s">
        <v>371</v>
      </c>
      <c r="C332" s="19" t="s">
        <v>8</v>
      </c>
      <c r="D332" s="59">
        <v>360</v>
      </c>
      <c r="E332" s="90"/>
      <c r="F332" s="45">
        <f t="shared" si="22"/>
        <v>0</v>
      </c>
    </row>
    <row r="333" spans="1:6" ht="24">
      <c r="A333" s="17">
        <v>13100</v>
      </c>
      <c r="B333" s="18" t="s">
        <v>372</v>
      </c>
      <c r="C333" s="19" t="s">
        <v>11</v>
      </c>
      <c r="D333" s="59">
        <v>1</v>
      </c>
      <c r="E333" s="90"/>
      <c r="F333" s="45">
        <f t="shared" si="22"/>
        <v>0</v>
      </c>
    </row>
    <row r="334" spans="1:6">
      <c r="A334" s="49"/>
      <c r="B334" s="49"/>
      <c r="C334" s="50"/>
      <c r="D334" s="59"/>
      <c r="E334" s="93"/>
      <c r="F334" s="61"/>
    </row>
    <row r="335" spans="1:6">
      <c r="A335" s="16">
        <v>1400</v>
      </c>
      <c r="B335" s="52" t="s">
        <v>59</v>
      </c>
      <c r="C335" s="52"/>
      <c r="D335" s="52"/>
      <c r="E335" s="99"/>
      <c r="F335" s="102">
        <f>SUM(F336:F354)</f>
        <v>0</v>
      </c>
    </row>
    <row r="336" spans="1:6" ht="24">
      <c r="A336" s="17">
        <v>1401</v>
      </c>
      <c r="B336" s="18" t="s">
        <v>373</v>
      </c>
      <c r="C336" s="19" t="s">
        <v>9</v>
      </c>
      <c r="D336" s="59">
        <v>1</v>
      </c>
      <c r="E336" s="90"/>
      <c r="F336" s="45">
        <f t="shared" ref="F336:F354" si="23">D336*E336</f>
        <v>0</v>
      </c>
    </row>
    <row r="337" spans="1:6">
      <c r="A337" s="17">
        <v>1402</v>
      </c>
      <c r="B337" s="18" t="s">
        <v>374</v>
      </c>
      <c r="C337" s="19" t="s">
        <v>9</v>
      </c>
      <c r="D337" s="59">
        <v>75</v>
      </c>
      <c r="E337" s="90"/>
      <c r="F337" s="45">
        <f t="shared" si="23"/>
        <v>0</v>
      </c>
    </row>
    <row r="338" spans="1:6">
      <c r="A338" s="17">
        <v>1403</v>
      </c>
      <c r="B338" s="18" t="s">
        <v>375</v>
      </c>
      <c r="C338" s="19" t="s">
        <v>9</v>
      </c>
      <c r="D338" s="59">
        <v>1</v>
      </c>
      <c r="E338" s="90"/>
      <c r="F338" s="45">
        <f t="shared" si="23"/>
        <v>0</v>
      </c>
    </row>
    <row r="339" spans="1:6" ht="24">
      <c r="A339" s="17">
        <v>1404</v>
      </c>
      <c r="B339" s="18" t="s">
        <v>376</v>
      </c>
      <c r="C339" s="19" t="s">
        <v>9</v>
      </c>
      <c r="D339" s="59">
        <v>2</v>
      </c>
      <c r="E339" s="90"/>
      <c r="F339" s="45">
        <f t="shared" si="23"/>
        <v>0</v>
      </c>
    </row>
    <row r="340" spans="1:6">
      <c r="A340" s="17">
        <v>1405</v>
      </c>
      <c r="B340" s="18" t="s">
        <v>377</v>
      </c>
      <c r="C340" s="19" t="s">
        <v>9</v>
      </c>
      <c r="D340" s="59">
        <v>3</v>
      </c>
      <c r="E340" s="90"/>
      <c r="F340" s="45">
        <f t="shared" si="23"/>
        <v>0</v>
      </c>
    </row>
    <row r="341" spans="1:6">
      <c r="A341" s="17">
        <v>1406</v>
      </c>
      <c r="B341" s="18" t="s">
        <v>378</v>
      </c>
      <c r="C341" s="19" t="s">
        <v>9</v>
      </c>
      <c r="D341" s="59">
        <v>1</v>
      </c>
      <c r="E341" s="90"/>
      <c r="F341" s="45">
        <f t="shared" si="23"/>
        <v>0</v>
      </c>
    </row>
    <row r="342" spans="1:6">
      <c r="A342" s="17">
        <v>1407</v>
      </c>
      <c r="B342" s="18" t="s">
        <v>379</v>
      </c>
      <c r="C342" s="19" t="s">
        <v>9</v>
      </c>
      <c r="D342" s="59">
        <v>1</v>
      </c>
      <c r="E342" s="90"/>
      <c r="F342" s="45">
        <f t="shared" si="23"/>
        <v>0</v>
      </c>
    </row>
    <row r="343" spans="1:6">
      <c r="A343" s="17">
        <v>1408</v>
      </c>
      <c r="B343" s="18" t="s">
        <v>380</v>
      </c>
      <c r="C343" s="19" t="s">
        <v>8</v>
      </c>
      <c r="D343" s="59">
        <v>1</v>
      </c>
      <c r="E343" s="90"/>
      <c r="F343" s="45">
        <f t="shared" si="23"/>
        <v>0</v>
      </c>
    </row>
    <row r="344" spans="1:6">
      <c r="A344" s="17">
        <v>1409</v>
      </c>
      <c r="B344" s="18" t="s">
        <v>381</v>
      </c>
      <c r="C344" s="19" t="s">
        <v>9</v>
      </c>
      <c r="D344" s="59">
        <v>1</v>
      </c>
      <c r="E344" s="90"/>
      <c r="F344" s="45">
        <f t="shared" si="23"/>
        <v>0</v>
      </c>
    </row>
    <row r="345" spans="1:6">
      <c r="A345" s="17">
        <v>1410</v>
      </c>
      <c r="B345" s="18" t="s">
        <v>382</v>
      </c>
      <c r="C345" s="19" t="s">
        <v>9</v>
      </c>
      <c r="D345" s="59">
        <v>8</v>
      </c>
      <c r="E345" s="90"/>
      <c r="F345" s="45">
        <f t="shared" si="23"/>
        <v>0</v>
      </c>
    </row>
    <row r="346" spans="1:6">
      <c r="A346" s="17">
        <v>1411</v>
      </c>
      <c r="B346" s="18" t="s">
        <v>383</v>
      </c>
      <c r="C346" s="19" t="s">
        <v>9</v>
      </c>
      <c r="D346" s="59">
        <v>8</v>
      </c>
      <c r="E346" s="90"/>
      <c r="F346" s="45">
        <f t="shared" si="23"/>
        <v>0</v>
      </c>
    </row>
    <row r="347" spans="1:6" ht="24">
      <c r="A347" s="17">
        <v>1412</v>
      </c>
      <c r="B347" s="18" t="s">
        <v>384</v>
      </c>
      <c r="C347" s="19" t="s">
        <v>9</v>
      </c>
      <c r="D347" s="59">
        <v>24</v>
      </c>
      <c r="E347" s="90"/>
      <c r="F347" s="45">
        <f t="shared" si="23"/>
        <v>0</v>
      </c>
    </row>
    <row r="348" spans="1:6">
      <c r="A348" s="17">
        <v>1413</v>
      </c>
      <c r="B348" s="18" t="s">
        <v>385</v>
      </c>
      <c r="C348" s="19" t="s">
        <v>9</v>
      </c>
      <c r="D348" s="59">
        <v>10</v>
      </c>
      <c r="E348" s="90"/>
      <c r="F348" s="45">
        <f t="shared" si="23"/>
        <v>0</v>
      </c>
    </row>
    <row r="349" spans="1:6">
      <c r="A349" s="17">
        <v>1414</v>
      </c>
      <c r="B349" s="18" t="s">
        <v>386</v>
      </c>
      <c r="C349" s="19" t="s">
        <v>9</v>
      </c>
      <c r="D349" s="59">
        <v>32</v>
      </c>
      <c r="E349" s="90"/>
      <c r="F349" s="45">
        <f t="shared" si="23"/>
        <v>0</v>
      </c>
    </row>
    <row r="350" spans="1:6" ht="24">
      <c r="A350" s="17">
        <v>1415</v>
      </c>
      <c r="B350" s="18" t="s">
        <v>387</v>
      </c>
      <c r="C350" s="19" t="s">
        <v>8</v>
      </c>
      <c r="D350" s="59">
        <v>332.6</v>
      </c>
      <c r="E350" s="90"/>
      <c r="F350" s="45">
        <f t="shared" si="23"/>
        <v>0</v>
      </c>
    </row>
    <row r="351" spans="1:6">
      <c r="A351" s="17">
        <v>1416</v>
      </c>
      <c r="B351" s="18" t="s">
        <v>388</v>
      </c>
      <c r="C351" s="19" t="s">
        <v>9</v>
      </c>
      <c r="D351" s="59">
        <v>8</v>
      </c>
      <c r="E351" s="90"/>
      <c r="F351" s="45">
        <f t="shared" si="23"/>
        <v>0</v>
      </c>
    </row>
    <row r="352" spans="1:6" ht="24">
      <c r="A352" s="17">
        <v>1417</v>
      </c>
      <c r="B352" s="18" t="s">
        <v>389</v>
      </c>
      <c r="C352" s="19" t="s">
        <v>9</v>
      </c>
      <c r="D352" s="59">
        <v>10</v>
      </c>
      <c r="E352" s="90"/>
      <c r="F352" s="45">
        <f t="shared" si="23"/>
        <v>0</v>
      </c>
    </row>
    <row r="353" spans="1:6" ht="24">
      <c r="A353" s="17">
        <v>1418</v>
      </c>
      <c r="B353" s="18" t="s">
        <v>390</v>
      </c>
      <c r="C353" s="19" t="s">
        <v>9</v>
      </c>
      <c r="D353" s="59">
        <v>8</v>
      </c>
      <c r="E353" s="90"/>
      <c r="F353" s="45">
        <f t="shared" si="23"/>
        <v>0</v>
      </c>
    </row>
    <row r="354" spans="1:6" ht="24">
      <c r="A354" s="17">
        <v>1419</v>
      </c>
      <c r="B354" s="18" t="s">
        <v>391</v>
      </c>
      <c r="C354" s="19" t="s">
        <v>9</v>
      </c>
      <c r="D354" s="59">
        <v>8</v>
      </c>
      <c r="E354" s="90"/>
      <c r="F354" s="45">
        <f t="shared" si="23"/>
        <v>0</v>
      </c>
    </row>
    <row r="355" spans="1:6">
      <c r="A355" s="48"/>
      <c r="B355" s="49" t="s">
        <v>60</v>
      </c>
      <c r="C355" s="50"/>
      <c r="D355" s="59"/>
      <c r="E355" s="91"/>
      <c r="F355" s="51"/>
    </row>
    <row r="356" spans="1:6">
      <c r="A356" s="16">
        <v>1500</v>
      </c>
      <c r="B356" s="53" t="s">
        <v>61</v>
      </c>
      <c r="C356" s="54"/>
      <c r="D356" s="55"/>
      <c r="E356" s="89"/>
      <c r="F356" s="43">
        <f>SUM(F357:F377)</f>
        <v>0</v>
      </c>
    </row>
    <row r="357" spans="1:6">
      <c r="A357" s="17">
        <v>1501</v>
      </c>
      <c r="B357" s="18" t="s">
        <v>392</v>
      </c>
      <c r="C357" s="19" t="s">
        <v>8</v>
      </c>
      <c r="D357" s="59">
        <v>2</v>
      </c>
      <c r="E357" s="90"/>
      <c r="F357" s="45">
        <f t="shared" ref="F357:F376" si="24">D357*E357</f>
        <v>0</v>
      </c>
    </row>
    <row r="358" spans="1:6">
      <c r="A358" s="17">
        <v>1502</v>
      </c>
      <c r="B358" s="18" t="s">
        <v>393</v>
      </c>
      <c r="C358" s="19" t="s">
        <v>8</v>
      </c>
      <c r="D358" s="59">
        <v>18</v>
      </c>
      <c r="E358" s="90"/>
      <c r="F358" s="45">
        <f t="shared" si="24"/>
        <v>0</v>
      </c>
    </row>
    <row r="359" spans="1:6">
      <c r="A359" s="17">
        <v>1503</v>
      </c>
      <c r="B359" s="18" t="s">
        <v>394</v>
      </c>
      <c r="C359" s="19" t="s">
        <v>8</v>
      </c>
      <c r="D359" s="59">
        <v>10</v>
      </c>
      <c r="E359" s="90"/>
      <c r="F359" s="45">
        <f t="shared" si="24"/>
        <v>0</v>
      </c>
    </row>
    <row r="360" spans="1:6">
      <c r="A360" s="17">
        <v>1504</v>
      </c>
      <c r="B360" s="18" t="s">
        <v>395</v>
      </c>
      <c r="C360" s="19" t="s">
        <v>8</v>
      </c>
      <c r="D360" s="59">
        <v>5</v>
      </c>
      <c r="E360" s="90"/>
      <c r="F360" s="45">
        <f t="shared" si="24"/>
        <v>0</v>
      </c>
    </row>
    <row r="361" spans="1:6">
      <c r="A361" s="17">
        <v>1505</v>
      </c>
      <c r="B361" s="18" t="s">
        <v>396</v>
      </c>
      <c r="C361" s="19" t="s">
        <v>8</v>
      </c>
      <c r="D361" s="59">
        <v>2</v>
      </c>
      <c r="E361" s="90"/>
      <c r="F361" s="45">
        <f t="shared" si="24"/>
        <v>0</v>
      </c>
    </row>
    <row r="362" spans="1:6">
      <c r="A362" s="17">
        <v>1506</v>
      </c>
      <c r="B362" s="18" t="s">
        <v>397</v>
      </c>
      <c r="C362" s="19" t="s">
        <v>9</v>
      </c>
      <c r="D362" s="59">
        <v>8</v>
      </c>
      <c r="E362" s="90"/>
      <c r="F362" s="45">
        <f t="shared" si="24"/>
        <v>0</v>
      </c>
    </row>
    <row r="363" spans="1:6">
      <c r="A363" s="17">
        <v>1507</v>
      </c>
      <c r="B363" s="18" t="s">
        <v>398</v>
      </c>
      <c r="C363" s="19" t="s">
        <v>9</v>
      </c>
      <c r="D363" s="59">
        <v>6</v>
      </c>
      <c r="E363" s="90"/>
      <c r="F363" s="45">
        <f t="shared" si="24"/>
        <v>0</v>
      </c>
    </row>
    <row r="364" spans="1:6">
      <c r="A364" s="17">
        <v>1508</v>
      </c>
      <c r="B364" s="18" t="s">
        <v>399</v>
      </c>
      <c r="C364" s="19" t="s">
        <v>9</v>
      </c>
      <c r="D364" s="59">
        <v>4</v>
      </c>
      <c r="E364" s="90"/>
      <c r="F364" s="45">
        <f t="shared" si="24"/>
        <v>0</v>
      </c>
    </row>
    <row r="365" spans="1:6">
      <c r="A365" s="17">
        <v>1509</v>
      </c>
      <c r="B365" s="18" t="s">
        <v>400</v>
      </c>
      <c r="C365" s="19" t="s">
        <v>9</v>
      </c>
      <c r="D365" s="59">
        <v>2</v>
      </c>
      <c r="E365" s="90"/>
      <c r="F365" s="45">
        <f t="shared" si="24"/>
        <v>0</v>
      </c>
    </row>
    <row r="366" spans="1:6" ht="24">
      <c r="A366" s="17">
        <v>1510</v>
      </c>
      <c r="B366" s="18" t="s">
        <v>401</v>
      </c>
      <c r="C366" s="19" t="s">
        <v>9</v>
      </c>
      <c r="D366" s="59">
        <v>4</v>
      </c>
      <c r="E366" s="90"/>
      <c r="F366" s="45">
        <f t="shared" si="24"/>
        <v>0</v>
      </c>
    </row>
    <row r="367" spans="1:6" ht="24">
      <c r="A367" s="17">
        <v>1511</v>
      </c>
      <c r="B367" s="18" t="s">
        <v>402</v>
      </c>
      <c r="C367" s="19" t="s">
        <v>9</v>
      </c>
      <c r="D367" s="59">
        <v>4</v>
      </c>
      <c r="E367" s="90"/>
      <c r="F367" s="45">
        <f t="shared" si="24"/>
        <v>0</v>
      </c>
    </row>
    <row r="368" spans="1:6" ht="24">
      <c r="A368" s="17">
        <v>1512</v>
      </c>
      <c r="B368" s="18" t="s">
        <v>403</v>
      </c>
      <c r="C368" s="19" t="s">
        <v>9</v>
      </c>
      <c r="D368" s="59">
        <v>2</v>
      </c>
      <c r="E368" s="90"/>
      <c r="F368" s="45">
        <f t="shared" si="24"/>
        <v>0</v>
      </c>
    </row>
    <row r="369" spans="1:6" ht="24">
      <c r="A369" s="17">
        <v>1513</v>
      </c>
      <c r="B369" s="18" t="s">
        <v>404</v>
      </c>
      <c r="C369" s="19" t="s">
        <v>9</v>
      </c>
      <c r="D369" s="59">
        <v>2</v>
      </c>
      <c r="E369" s="90"/>
      <c r="F369" s="45">
        <f t="shared" si="24"/>
        <v>0</v>
      </c>
    </row>
    <row r="370" spans="1:6" ht="24">
      <c r="A370" s="17">
        <v>1514</v>
      </c>
      <c r="B370" s="18" t="s">
        <v>405</v>
      </c>
      <c r="C370" s="19" t="s">
        <v>9</v>
      </c>
      <c r="D370" s="59">
        <v>2</v>
      </c>
      <c r="E370" s="90"/>
      <c r="F370" s="45">
        <f t="shared" si="24"/>
        <v>0</v>
      </c>
    </row>
    <row r="371" spans="1:6">
      <c r="A371" s="17">
        <v>1515</v>
      </c>
      <c r="B371" s="18" t="s">
        <v>406</v>
      </c>
      <c r="C371" s="19" t="s">
        <v>9</v>
      </c>
      <c r="D371" s="59">
        <v>2</v>
      </c>
      <c r="E371" s="90"/>
      <c r="F371" s="45">
        <f t="shared" si="24"/>
        <v>0</v>
      </c>
    </row>
    <row r="372" spans="1:6" ht="24">
      <c r="A372" s="17">
        <v>1516</v>
      </c>
      <c r="B372" s="18" t="s">
        <v>407</v>
      </c>
      <c r="C372" s="19" t="s">
        <v>9</v>
      </c>
      <c r="D372" s="59">
        <v>2</v>
      </c>
      <c r="E372" s="90"/>
      <c r="F372" s="45">
        <f t="shared" si="24"/>
        <v>0</v>
      </c>
    </row>
    <row r="373" spans="1:6">
      <c r="A373" s="17">
        <v>1517</v>
      </c>
      <c r="B373" s="18" t="s">
        <v>131</v>
      </c>
      <c r="C373" s="64" t="s">
        <v>3</v>
      </c>
      <c r="D373" s="239">
        <v>4</v>
      </c>
      <c r="E373" s="90"/>
      <c r="F373" s="45">
        <f t="shared" si="24"/>
        <v>0</v>
      </c>
    </row>
    <row r="374" spans="1:6">
      <c r="A374" s="17">
        <v>1518</v>
      </c>
      <c r="B374" s="18" t="s">
        <v>80</v>
      </c>
      <c r="C374" s="19" t="s">
        <v>9</v>
      </c>
      <c r="D374" s="59">
        <v>8</v>
      </c>
      <c r="E374" s="90"/>
      <c r="F374" s="45">
        <f t="shared" si="24"/>
        <v>0</v>
      </c>
    </row>
    <row r="375" spans="1:6">
      <c r="A375" s="17">
        <v>1519</v>
      </c>
      <c r="B375" s="18" t="s">
        <v>79</v>
      </c>
      <c r="C375" s="19" t="s">
        <v>9</v>
      </c>
      <c r="D375" s="59">
        <v>8</v>
      </c>
      <c r="E375" s="90"/>
      <c r="F375" s="45">
        <f t="shared" si="24"/>
        <v>0</v>
      </c>
    </row>
    <row r="376" spans="1:6">
      <c r="A376" s="17">
        <v>1520</v>
      </c>
      <c r="B376" s="18" t="s">
        <v>132</v>
      </c>
      <c r="C376" s="64" t="s">
        <v>3</v>
      </c>
      <c r="D376" s="59">
        <v>2</v>
      </c>
      <c r="E376" s="90"/>
      <c r="F376" s="45">
        <f t="shared" si="24"/>
        <v>0</v>
      </c>
    </row>
    <row r="377" spans="1:6">
      <c r="A377" s="48"/>
      <c r="B377" s="49"/>
      <c r="C377" s="50"/>
      <c r="D377" s="59"/>
      <c r="E377" s="93"/>
      <c r="F377" s="61"/>
    </row>
    <row r="378" spans="1:6">
      <c r="A378" s="16">
        <v>1600</v>
      </c>
      <c r="B378" s="53" t="s">
        <v>62</v>
      </c>
      <c r="C378" s="54"/>
      <c r="D378" s="55"/>
      <c r="E378" s="89"/>
      <c r="F378" s="43">
        <f>SUM(F379:F380)</f>
        <v>0</v>
      </c>
    </row>
    <row r="379" spans="1:6" ht="24">
      <c r="A379" s="17">
        <v>1601</v>
      </c>
      <c r="B379" s="18" t="s">
        <v>408</v>
      </c>
      <c r="C379" s="19" t="s">
        <v>26</v>
      </c>
      <c r="D379" s="59">
        <v>10</v>
      </c>
      <c r="E379" s="90"/>
      <c r="F379" s="45">
        <f t="shared" ref="F379" si="25">D379*E379</f>
        <v>0</v>
      </c>
    </row>
    <row r="380" spans="1:6">
      <c r="A380" s="17"/>
      <c r="B380" s="49"/>
      <c r="C380" s="50"/>
      <c r="D380" s="59"/>
      <c r="E380" s="91"/>
      <c r="F380" s="51"/>
    </row>
    <row r="381" spans="1:6">
      <c r="A381" s="16">
        <v>1700</v>
      </c>
      <c r="B381" s="52" t="s">
        <v>54</v>
      </c>
      <c r="C381" s="52"/>
      <c r="D381" s="52"/>
      <c r="E381" s="99"/>
      <c r="F381" s="102">
        <f>SUM(F382:F384)</f>
        <v>0</v>
      </c>
    </row>
    <row r="382" spans="1:6" ht="24">
      <c r="A382" s="17">
        <v>1701</v>
      </c>
      <c r="B382" s="18" t="s">
        <v>409</v>
      </c>
      <c r="C382" s="19" t="s">
        <v>9</v>
      </c>
      <c r="D382" s="59">
        <v>1</v>
      </c>
      <c r="E382" s="90"/>
      <c r="F382" s="45">
        <f t="shared" ref="F382:F383" si="26">D382*E382</f>
        <v>0</v>
      </c>
    </row>
    <row r="383" spans="1:6">
      <c r="A383" s="17">
        <v>1702</v>
      </c>
      <c r="B383" s="18" t="s">
        <v>410</v>
      </c>
      <c r="C383" s="19" t="s">
        <v>0</v>
      </c>
      <c r="D383" s="59">
        <v>4.25</v>
      </c>
      <c r="E383" s="90"/>
      <c r="F383" s="45">
        <f t="shared" si="26"/>
        <v>0</v>
      </c>
    </row>
    <row r="384" spans="1:6">
      <c r="A384" s="49"/>
      <c r="B384" s="72"/>
      <c r="C384" s="50"/>
      <c r="D384" s="59"/>
      <c r="E384" s="93"/>
      <c r="F384" s="61"/>
    </row>
    <row r="385" spans="1:6">
      <c r="A385" s="16">
        <v>1800</v>
      </c>
      <c r="B385" s="52" t="s">
        <v>56</v>
      </c>
      <c r="C385" s="52"/>
      <c r="D385" s="52"/>
      <c r="E385" s="99"/>
      <c r="F385" s="102">
        <f>SUM(F386:F395)</f>
        <v>0</v>
      </c>
    </row>
    <row r="386" spans="1:6">
      <c r="A386" s="17">
        <v>1801</v>
      </c>
      <c r="B386" s="18" t="s">
        <v>411</v>
      </c>
      <c r="C386" s="19" t="s">
        <v>8</v>
      </c>
      <c r="D386" s="59">
        <v>45</v>
      </c>
      <c r="E386" s="90"/>
      <c r="F386" s="45">
        <f t="shared" ref="F386:F394" si="27">D386*E386</f>
        <v>0</v>
      </c>
    </row>
    <row r="387" spans="1:6" ht="24">
      <c r="A387" s="17">
        <v>1802</v>
      </c>
      <c r="B387" s="18" t="s">
        <v>412</v>
      </c>
      <c r="C387" s="19" t="s">
        <v>8</v>
      </c>
      <c r="D387" s="59">
        <v>86</v>
      </c>
      <c r="E387" s="90"/>
      <c r="F387" s="45">
        <f t="shared" si="27"/>
        <v>0</v>
      </c>
    </row>
    <row r="388" spans="1:6">
      <c r="A388" s="17">
        <v>1803</v>
      </c>
      <c r="B388" s="18" t="s">
        <v>413</v>
      </c>
      <c r="C388" s="19" t="s">
        <v>9</v>
      </c>
      <c r="D388" s="59">
        <v>30</v>
      </c>
      <c r="E388" s="90"/>
      <c r="F388" s="45">
        <f t="shared" si="27"/>
        <v>0</v>
      </c>
    </row>
    <row r="389" spans="1:6">
      <c r="A389" s="17">
        <v>1804</v>
      </c>
      <c r="B389" s="18" t="s">
        <v>414</v>
      </c>
      <c r="C389" s="19" t="s">
        <v>9</v>
      </c>
      <c r="D389" s="59">
        <v>36</v>
      </c>
      <c r="E389" s="90"/>
      <c r="F389" s="45">
        <f t="shared" si="27"/>
        <v>0</v>
      </c>
    </row>
    <row r="390" spans="1:6">
      <c r="A390" s="17">
        <v>1805</v>
      </c>
      <c r="B390" s="18" t="s">
        <v>415</v>
      </c>
      <c r="C390" s="19" t="s">
        <v>9</v>
      </c>
      <c r="D390" s="59">
        <v>30</v>
      </c>
      <c r="E390" s="90"/>
      <c r="F390" s="45">
        <f t="shared" si="27"/>
        <v>0</v>
      </c>
    </row>
    <row r="391" spans="1:6">
      <c r="A391" s="17">
        <v>1806</v>
      </c>
      <c r="B391" s="18" t="s">
        <v>416</v>
      </c>
      <c r="C391" s="19" t="s">
        <v>9</v>
      </c>
      <c r="D391" s="59">
        <v>10</v>
      </c>
      <c r="E391" s="90"/>
      <c r="F391" s="45">
        <f t="shared" si="27"/>
        <v>0</v>
      </c>
    </row>
    <row r="392" spans="1:6" ht="24">
      <c r="A392" s="17">
        <v>1807</v>
      </c>
      <c r="B392" s="18" t="s">
        <v>417</v>
      </c>
      <c r="C392" s="19" t="s">
        <v>8</v>
      </c>
      <c r="D392" s="59">
        <v>60</v>
      </c>
      <c r="E392" s="90"/>
      <c r="F392" s="45">
        <f t="shared" si="27"/>
        <v>0</v>
      </c>
    </row>
    <row r="393" spans="1:6">
      <c r="A393" s="17">
        <v>1808</v>
      </c>
      <c r="B393" s="18" t="s">
        <v>418</v>
      </c>
      <c r="C393" s="19" t="s">
        <v>9</v>
      </c>
      <c r="D393" s="59">
        <v>1</v>
      </c>
      <c r="E393" s="90"/>
      <c r="F393" s="45">
        <f t="shared" si="27"/>
        <v>0</v>
      </c>
    </row>
    <row r="394" spans="1:6">
      <c r="A394" s="17">
        <v>1809</v>
      </c>
      <c r="B394" s="18" t="s">
        <v>419</v>
      </c>
      <c r="C394" s="19" t="s">
        <v>8</v>
      </c>
      <c r="D394" s="59">
        <v>1250</v>
      </c>
      <c r="E394" s="90"/>
      <c r="F394" s="45">
        <f t="shared" si="27"/>
        <v>0</v>
      </c>
    </row>
    <row r="395" spans="1:6">
      <c r="A395" s="49"/>
      <c r="B395" s="56"/>
      <c r="C395" s="50"/>
      <c r="D395" s="59"/>
      <c r="E395" s="93"/>
      <c r="F395" s="45"/>
    </row>
    <row r="396" spans="1:6">
      <c r="A396" s="16">
        <v>1900</v>
      </c>
      <c r="B396" s="53" t="s">
        <v>50</v>
      </c>
      <c r="C396" s="54"/>
      <c r="D396" s="55"/>
      <c r="E396" s="100"/>
      <c r="F396" s="101">
        <f>SUM(F397:F408)</f>
        <v>0</v>
      </c>
    </row>
    <row r="397" spans="1:6">
      <c r="A397" s="17">
        <v>1901</v>
      </c>
      <c r="B397" s="18" t="s">
        <v>227</v>
      </c>
      <c r="C397" s="19" t="s">
        <v>8</v>
      </c>
      <c r="D397" s="59">
        <v>30</v>
      </c>
      <c r="E397" s="90"/>
      <c r="F397" s="45">
        <f t="shared" ref="F397:F407" si="28">D397*E397</f>
        <v>0</v>
      </c>
    </row>
    <row r="398" spans="1:6" ht="24">
      <c r="A398" s="17">
        <v>1902</v>
      </c>
      <c r="B398" s="18" t="s">
        <v>420</v>
      </c>
      <c r="C398" s="19" t="s">
        <v>9</v>
      </c>
      <c r="D398" s="59">
        <v>1</v>
      </c>
      <c r="E398" s="90"/>
      <c r="F398" s="45">
        <f t="shared" si="28"/>
        <v>0</v>
      </c>
    </row>
    <row r="399" spans="1:6">
      <c r="A399" s="17">
        <v>1903</v>
      </c>
      <c r="B399" s="18" t="s">
        <v>421</v>
      </c>
      <c r="C399" s="19" t="s">
        <v>9</v>
      </c>
      <c r="D399" s="59">
        <v>10</v>
      </c>
      <c r="E399" s="90"/>
      <c r="F399" s="45">
        <f t="shared" si="28"/>
        <v>0</v>
      </c>
    </row>
    <row r="400" spans="1:6">
      <c r="A400" s="17">
        <v>1904</v>
      </c>
      <c r="B400" s="18" t="s">
        <v>422</v>
      </c>
      <c r="C400" s="19" t="s">
        <v>9</v>
      </c>
      <c r="D400" s="59">
        <v>10</v>
      </c>
      <c r="E400" s="90"/>
      <c r="F400" s="45">
        <f t="shared" si="28"/>
        <v>0</v>
      </c>
    </row>
    <row r="401" spans="1:6">
      <c r="A401" s="17">
        <v>1905</v>
      </c>
      <c r="B401" s="18" t="s">
        <v>423</v>
      </c>
      <c r="C401" s="19" t="s">
        <v>9</v>
      </c>
      <c r="D401" s="59">
        <v>10</v>
      </c>
      <c r="E401" s="90"/>
      <c r="F401" s="45">
        <f t="shared" si="28"/>
        <v>0</v>
      </c>
    </row>
    <row r="402" spans="1:6">
      <c r="A402" s="17">
        <v>1906</v>
      </c>
      <c r="B402" s="18" t="s">
        <v>424</v>
      </c>
      <c r="C402" s="19" t="s">
        <v>9</v>
      </c>
      <c r="D402" s="59">
        <v>2</v>
      </c>
      <c r="E402" s="90"/>
      <c r="F402" s="45">
        <f t="shared" si="28"/>
        <v>0</v>
      </c>
    </row>
    <row r="403" spans="1:6">
      <c r="A403" s="17">
        <v>1907</v>
      </c>
      <c r="B403" s="18" t="s">
        <v>425</v>
      </c>
      <c r="C403" s="19" t="s">
        <v>9</v>
      </c>
      <c r="D403" s="59">
        <v>2</v>
      </c>
      <c r="E403" s="90"/>
      <c r="F403" s="45">
        <f t="shared" si="28"/>
        <v>0</v>
      </c>
    </row>
    <row r="404" spans="1:6">
      <c r="A404" s="17">
        <v>1908</v>
      </c>
      <c r="B404" s="18" t="s">
        <v>426</v>
      </c>
      <c r="C404" s="19" t="s">
        <v>9</v>
      </c>
      <c r="D404" s="59">
        <v>35</v>
      </c>
      <c r="E404" s="90"/>
      <c r="F404" s="45">
        <f t="shared" si="28"/>
        <v>0</v>
      </c>
    </row>
    <row r="405" spans="1:6">
      <c r="A405" s="17">
        <v>1909</v>
      </c>
      <c r="B405" s="18" t="s">
        <v>424</v>
      </c>
      <c r="C405" s="19" t="s">
        <v>9</v>
      </c>
      <c r="D405" s="59">
        <v>1</v>
      </c>
      <c r="E405" s="90"/>
      <c r="F405" s="45">
        <f t="shared" si="28"/>
        <v>0</v>
      </c>
    </row>
    <row r="406" spans="1:6">
      <c r="A406" s="17">
        <v>1910</v>
      </c>
      <c r="B406" s="18" t="s">
        <v>427</v>
      </c>
      <c r="C406" s="19" t="s">
        <v>9</v>
      </c>
      <c r="D406" s="59">
        <v>2</v>
      </c>
      <c r="E406" s="90"/>
      <c r="F406" s="45">
        <f t="shared" si="28"/>
        <v>0</v>
      </c>
    </row>
    <row r="407" spans="1:6" ht="24">
      <c r="A407" s="17">
        <v>1911</v>
      </c>
      <c r="B407" s="18" t="s">
        <v>428</v>
      </c>
      <c r="C407" s="19" t="s">
        <v>9</v>
      </c>
      <c r="D407" s="59">
        <v>1</v>
      </c>
      <c r="E407" s="90"/>
      <c r="F407" s="45">
        <f t="shared" si="28"/>
        <v>0</v>
      </c>
    </row>
    <row r="408" spans="1:6">
      <c r="A408" s="48"/>
      <c r="B408" s="56"/>
      <c r="C408" s="50"/>
      <c r="D408" s="59"/>
      <c r="E408" s="93"/>
      <c r="F408" s="45"/>
    </row>
    <row r="409" spans="1:6">
      <c r="A409" s="16">
        <v>2000</v>
      </c>
      <c r="B409" s="53" t="s">
        <v>63</v>
      </c>
      <c r="C409" s="54"/>
      <c r="D409" s="55"/>
      <c r="E409" s="89"/>
      <c r="F409" s="43">
        <f>SUM(F410:F416)</f>
        <v>0</v>
      </c>
    </row>
    <row r="410" spans="1:6">
      <c r="A410" s="17">
        <v>2001</v>
      </c>
      <c r="B410" s="18" t="s">
        <v>429</v>
      </c>
      <c r="C410" s="19" t="s">
        <v>0</v>
      </c>
      <c r="D410" s="59">
        <v>1</v>
      </c>
      <c r="E410" s="90"/>
      <c r="F410" s="45">
        <f t="shared" ref="F410:F415" si="29">D410*E410</f>
        <v>0</v>
      </c>
    </row>
    <row r="411" spans="1:6">
      <c r="A411" s="17">
        <v>2002</v>
      </c>
      <c r="B411" s="18" t="s">
        <v>430</v>
      </c>
      <c r="C411" s="19" t="s">
        <v>0</v>
      </c>
      <c r="D411" s="59">
        <v>2</v>
      </c>
      <c r="E411" s="90"/>
      <c r="F411" s="45">
        <f t="shared" si="29"/>
        <v>0</v>
      </c>
    </row>
    <row r="412" spans="1:6">
      <c r="A412" s="17">
        <v>2003</v>
      </c>
      <c r="B412" s="18" t="s">
        <v>431</v>
      </c>
      <c r="C412" s="19" t="s">
        <v>0</v>
      </c>
      <c r="D412" s="59">
        <v>2</v>
      </c>
      <c r="E412" s="90"/>
      <c r="F412" s="45">
        <f t="shared" si="29"/>
        <v>0</v>
      </c>
    </row>
    <row r="413" spans="1:6" ht="27" customHeight="1">
      <c r="A413" s="17">
        <v>2004</v>
      </c>
      <c r="B413" s="18" t="s">
        <v>432</v>
      </c>
      <c r="C413" s="19" t="s">
        <v>9</v>
      </c>
      <c r="D413" s="59">
        <v>49</v>
      </c>
      <c r="E413" s="90"/>
      <c r="F413" s="45">
        <f t="shared" si="29"/>
        <v>0</v>
      </c>
    </row>
    <row r="414" spans="1:6" ht="24">
      <c r="A414" s="17">
        <v>2005</v>
      </c>
      <c r="B414" s="18" t="s">
        <v>433</v>
      </c>
      <c r="C414" s="19" t="s">
        <v>9</v>
      </c>
      <c r="D414" s="59">
        <v>50</v>
      </c>
      <c r="E414" s="90"/>
      <c r="F414" s="45">
        <f t="shared" si="29"/>
        <v>0</v>
      </c>
    </row>
    <row r="415" spans="1:6">
      <c r="A415" s="17">
        <v>2006</v>
      </c>
      <c r="B415" s="18" t="s">
        <v>434</v>
      </c>
      <c r="C415" s="19" t="s">
        <v>0</v>
      </c>
      <c r="D415" s="59">
        <v>17.2</v>
      </c>
      <c r="E415" s="90"/>
      <c r="F415" s="45">
        <f t="shared" si="29"/>
        <v>0</v>
      </c>
    </row>
    <row r="416" spans="1:6">
      <c r="A416" s="48"/>
      <c r="B416" s="49"/>
      <c r="C416" s="50"/>
      <c r="D416" s="59"/>
      <c r="E416" s="91"/>
      <c r="F416" s="51"/>
    </row>
    <row r="417" spans="1:6">
      <c r="A417" s="16">
        <v>2100</v>
      </c>
      <c r="B417" s="52" t="s">
        <v>72</v>
      </c>
      <c r="C417" s="52"/>
      <c r="D417" s="52"/>
      <c r="E417" s="99"/>
      <c r="F417" s="102">
        <f>SUM(F418:F476)</f>
        <v>0</v>
      </c>
    </row>
    <row r="418" spans="1:6">
      <c r="A418" s="67"/>
      <c r="B418" s="67" t="s">
        <v>71</v>
      </c>
      <c r="C418" s="67"/>
      <c r="D418" s="67"/>
      <c r="E418" s="95"/>
      <c r="F418" s="67"/>
    </row>
    <row r="419" spans="1:6" ht="24">
      <c r="A419" s="17">
        <v>2101</v>
      </c>
      <c r="B419" s="18" t="s">
        <v>154</v>
      </c>
      <c r="C419" s="19" t="s">
        <v>11</v>
      </c>
      <c r="D419" s="239">
        <v>9.8000000000000007</v>
      </c>
      <c r="E419" s="90"/>
      <c r="F419" s="45">
        <f t="shared" ref="F419:F421" si="30">D419*E419</f>
        <v>0</v>
      </c>
    </row>
    <row r="420" spans="1:6">
      <c r="A420" s="17">
        <v>2102</v>
      </c>
      <c r="B420" s="18" t="s">
        <v>435</v>
      </c>
      <c r="C420" s="19" t="s">
        <v>11</v>
      </c>
      <c r="D420" s="239">
        <v>0.9</v>
      </c>
      <c r="E420" s="90"/>
      <c r="F420" s="45">
        <f t="shared" si="30"/>
        <v>0</v>
      </c>
    </row>
    <row r="421" spans="1:6">
      <c r="A421" s="17">
        <v>2103</v>
      </c>
      <c r="B421" s="18" t="s">
        <v>155</v>
      </c>
      <c r="C421" s="19" t="s">
        <v>11</v>
      </c>
      <c r="D421" s="239">
        <v>2.6</v>
      </c>
      <c r="E421" s="90"/>
      <c r="F421" s="45">
        <f t="shared" si="30"/>
        <v>0</v>
      </c>
    </row>
    <row r="422" spans="1:6">
      <c r="A422" s="67"/>
      <c r="B422" s="67" t="s">
        <v>91</v>
      </c>
      <c r="C422" s="67"/>
      <c r="D422" s="67"/>
      <c r="E422" s="95"/>
      <c r="F422" s="67"/>
    </row>
    <row r="423" spans="1:6" ht="24">
      <c r="A423" s="17">
        <v>2104</v>
      </c>
      <c r="B423" s="18" t="s">
        <v>148</v>
      </c>
      <c r="C423" s="19" t="s">
        <v>25</v>
      </c>
      <c r="D423" s="239">
        <v>1</v>
      </c>
      <c r="E423" s="90"/>
      <c r="F423" s="45">
        <f t="shared" ref="F423:F428" si="31">D423*E423</f>
        <v>0</v>
      </c>
    </row>
    <row r="424" spans="1:6">
      <c r="A424" s="17">
        <v>2105</v>
      </c>
      <c r="B424" s="18" t="s">
        <v>149</v>
      </c>
      <c r="C424" s="19" t="s">
        <v>8</v>
      </c>
      <c r="D424" s="239">
        <v>240</v>
      </c>
      <c r="E424" s="90"/>
      <c r="F424" s="45">
        <f t="shared" si="31"/>
        <v>0</v>
      </c>
    </row>
    <row r="425" spans="1:6" ht="24">
      <c r="A425" s="17">
        <v>2106</v>
      </c>
      <c r="B425" s="18" t="s">
        <v>150</v>
      </c>
      <c r="C425" s="19" t="s">
        <v>11</v>
      </c>
      <c r="D425" s="239">
        <v>16.97</v>
      </c>
      <c r="E425" s="90"/>
      <c r="F425" s="45">
        <f t="shared" si="31"/>
        <v>0</v>
      </c>
    </row>
    <row r="426" spans="1:6">
      <c r="A426" s="17">
        <v>2107</v>
      </c>
      <c r="B426" s="18" t="s">
        <v>151</v>
      </c>
      <c r="C426" s="19" t="s">
        <v>11</v>
      </c>
      <c r="D426" s="239">
        <v>16.97</v>
      </c>
      <c r="E426" s="90"/>
      <c r="F426" s="45">
        <f t="shared" si="31"/>
        <v>0</v>
      </c>
    </row>
    <row r="427" spans="1:6">
      <c r="A427" s="17">
        <v>2108</v>
      </c>
      <c r="B427" s="18" t="s">
        <v>152</v>
      </c>
      <c r="C427" s="19" t="s">
        <v>10</v>
      </c>
      <c r="D427" s="239">
        <v>924.48</v>
      </c>
      <c r="E427" s="90"/>
      <c r="F427" s="45">
        <f t="shared" si="31"/>
        <v>0</v>
      </c>
    </row>
    <row r="428" spans="1:6">
      <c r="A428" s="17">
        <v>2109</v>
      </c>
      <c r="B428" s="18" t="s">
        <v>153</v>
      </c>
      <c r="C428" s="19" t="s">
        <v>10</v>
      </c>
      <c r="D428" s="239">
        <v>88.7</v>
      </c>
      <c r="E428" s="90"/>
      <c r="F428" s="45">
        <f t="shared" si="31"/>
        <v>0</v>
      </c>
    </row>
    <row r="429" spans="1:6">
      <c r="A429" s="67"/>
      <c r="B429" s="67" t="s">
        <v>105</v>
      </c>
      <c r="C429" s="67"/>
      <c r="D429" s="67"/>
      <c r="E429" s="95"/>
      <c r="F429" s="67"/>
    </row>
    <row r="430" spans="1:6">
      <c r="A430" s="17">
        <v>2110</v>
      </c>
      <c r="B430" s="18" t="s">
        <v>157</v>
      </c>
      <c r="C430" s="19" t="s">
        <v>11</v>
      </c>
      <c r="D430" s="239">
        <v>6.3</v>
      </c>
      <c r="E430" s="90"/>
      <c r="F430" s="45">
        <f t="shared" ref="F430:F435" si="32">D430*E430</f>
        <v>0</v>
      </c>
    </row>
    <row r="431" spans="1:6">
      <c r="A431" s="17">
        <v>2111</v>
      </c>
      <c r="B431" s="18" t="s">
        <v>151</v>
      </c>
      <c r="C431" s="19" t="s">
        <v>11</v>
      </c>
      <c r="D431" s="239">
        <v>6.3</v>
      </c>
      <c r="E431" s="90"/>
      <c r="F431" s="45">
        <f t="shared" si="32"/>
        <v>0</v>
      </c>
    </row>
    <row r="432" spans="1:6">
      <c r="A432" s="17">
        <v>2112</v>
      </c>
      <c r="B432" s="18" t="s">
        <v>156</v>
      </c>
      <c r="C432" s="19" t="s">
        <v>0</v>
      </c>
      <c r="D432" s="239">
        <v>8.4</v>
      </c>
      <c r="E432" s="90"/>
      <c r="F432" s="45">
        <f t="shared" si="32"/>
        <v>0</v>
      </c>
    </row>
    <row r="433" spans="1:6" ht="24">
      <c r="A433" s="17">
        <v>2113</v>
      </c>
      <c r="B433" s="18" t="s">
        <v>158</v>
      </c>
      <c r="C433" s="19" t="s">
        <v>0</v>
      </c>
      <c r="D433" s="239">
        <v>8.4</v>
      </c>
      <c r="E433" s="90"/>
      <c r="F433" s="45">
        <f t="shared" si="32"/>
        <v>0</v>
      </c>
    </row>
    <row r="434" spans="1:6">
      <c r="A434" s="17">
        <v>2114</v>
      </c>
      <c r="B434" s="18" t="s">
        <v>152</v>
      </c>
      <c r="C434" s="19" t="s">
        <v>10</v>
      </c>
      <c r="D434" s="239">
        <v>455.05</v>
      </c>
      <c r="E434" s="90"/>
      <c r="F434" s="45">
        <f t="shared" si="32"/>
        <v>0</v>
      </c>
    </row>
    <row r="435" spans="1:6">
      <c r="A435" s="17">
        <v>2115</v>
      </c>
      <c r="B435" s="18" t="s">
        <v>153</v>
      </c>
      <c r="C435" s="19" t="s">
        <v>10</v>
      </c>
      <c r="D435" s="239">
        <v>71.19</v>
      </c>
      <c r="E435" s="90"/>
      <c r="F435" s="45">
        <f t="shared" si="32"/>
        <v>0</v>
      </c>
    </row>
    <row r="436" spans="1:6">
      <c r="A436" s="67"/>
      <c r="B436" s="67" t="s">
        <v>106</v>
      </c>
      <c r="C436" s="67"/>
      <c r="D436" s="67"/>
      <c r="E436" s="95"/>
      <c r="F436" s="67"/>
    </row>
    <row r="437" spans="1:6">
      <c r="A437" s="17">
        <v>2116</v>
      </c>
      <c r="B437" s="18" t="s">
        <v>436</v>
      </c>
      <c r="C437" s="19" t="s">
        <v>8</v>
      </c>
      <c r="D437" s="239">
        <v>12.5</v>
      </c>
      <c r="E437" s="90"/>
      <c r="F437" s="45">
        <f t="shared" ref="F437:F438" si="33">D437*E437</f>
        <v>0</v>
      </c>
    </row>
    <row r="438" spans="1:6" ht="24">
      <c r="A438" s="17">
        <v>2117</v>
      </c>
      <c r="B438" s="18" t="s">
        <v>437</v>
      </c>
      <c r="C438" s="19" t="s">
        <v>0</v>
      </c>
      <c r="D438" s="239">
        <v>147.25</v>
      </c>
      <c r="E438" s="90"/>
      <c r="F438" s="45">
        <f t="shared" si="33"/>
        <v>0</v>
      </c>
    </row>
    <row r="439" spans="1:6">
      <c r="A439" s="67"/>
      <c r="B439" s="67" t="s">
        <v>108</v>
      </c>
      <c r="C439" s="67"/>
      <c r="D439" s="67"/>
      <c r="E439" s="95"/>
      <c r="F439" s="67"/>
    </row>
    <row r="440" spans="1:6" ht="24">
      <c r="A440" s="17">
        <v>2118</v>
      </c>
      <c r="B440" s="18" t="s">
        <v>438</v>
      </c>
      <c r="C440" s="19" t="s">
        <v>0</v>
      </c>
      <c r="D440" s="239">
        <v>2.16</v>
      </c>
      <c r="E440" s="90"/>
      <c r="F440" s="45">
        <f t="shared" ref="F440:F442" si="34">D440*E440</f>
        <v>0</v>
      </c>
    </row>
    <row r="441" spans="1:6">
      <c r="A441" s="17">
        <v>2119</v>
      </c>
      <c r="B441" s="18" t="s">
        <v>439</v>
      </c>
      <c r="C441" s="19" t="s">
        <v>8</v>
      </c>
      <c r="D441" s="239">
        <v>12.5</v>
      </c>
      <c r="E441" s="90"/>
      <c r="F441" s="45">
        <f t="shared" si="34"/>
        <v>0</v>
      </c>
    </row>
    <row r="442" spans="1:6" ht="24">
      <c r="A442" s="17">
        <v>2120</v>
      </c>
      <c r="B442" s="18" t="s">
        <v>440</v>
      </c>
      <c r="C442" s="19" t="s">
        <v>8</v>
      </c>
      <c r="D442" s="239">
        <v>11.78</v>
      </c>
      <c r="E442" s="90"/>
      <c r="F442" s="45">
        <f t="shared" si="34"/>
        <v>0</v>
      </c>
    </row>
    <row r="443" spans="1:6">
      <c r="A443" s="67"/>
      <c r="B443" s="67" t="s">
        <v>59</v>
      </c>
      <c r="C443" s="67"/>
      <c r="D443" s="67"/>
      <c r="E443" s="95"/>
      <c r="F443" s="67"/>
    </row>
    <row r="444" spans="1:6" ht="24">
      <c r="A444" s="17">
        <v>2121</v>
      </c>
      <c r="B444" s="18" t="s">
        <v>373</v>
      </c>
      <c r="C444" s="19" t="s">
        <v>9</v>
      </c>
      <c r="D444" s="239">
        <v>1</v>
      </c>
      <c r="E444" s="90"/>
      <c r="F444" s="45">
        <f t="shared" ref="F444:F460" si="35">D444*E444</f>
        <v>0</v>
      </c>
    </row>
    <row r="445" spans="1:6">
      <c r="A445" s="17">
        <v>2122</v>
      </c>
      <c r="B445" s="18" t="s">
        <v>374</v>
      </c>
      <c r="C445" s="19" t="s">
        <v>9</v>
      </c>
      <c r="D445" s="239">
        <v>5</v>
      </c>
      <c r="E445" s="90"/>
      <c r="F445" s="45">
        <f t="shared" si="35"/>
        <v>0</v>
      </c>
    </row>
    <row r="446" spans="1:6">
      <c r="A446" s="17">
        <v>2123</v>
      </c>
      <c r="B446" s="18" t="s">
        <v>375</v>
      </c>
      <c r="C446" s="19" t="s">
        <v>9</v>
      </c>
      <c r="D446" s="239">
        <v>1</v>
      </c>
      <c r="E446" s="90"/>
      <c r="F446" s="45">
        <f t="shared" si="35"/>
        <v>0</v>
      </c>
    </row>
    <row r="447" spans="1:6" ht="24">
      <c r="A447" s="17">
        <v>2124</v>
      </c>
      <c r="B447" s="18" t="s">
        <v>376</v>
      </c>
      <c r="C447" s="19" t="s">
        <v>9</v>
      </c>
      <c r="D447" s="239">
        <v>2</v>
      </c>
      <c r="E447" s="90"/>
      <c r="F447" s="45">
        <f t="shared" si="35"/>
        <v>0</v>
      </c>
    </row>
    <row r="448" spans="1:6">
      <c r="A448" s="17">
        <v>2125</v>
      </c>
      <c r="B448" s="18" t="s">
        <v>377</v>
      </c>
      <c r="C448" s="19" t="s">
        <v>9</v>
      </c>
      <c r="D448" s="239">
        <v>2</v>
      </c>
      <c r="E448" s="90"/>
      <c r="F448" s="45">
        <f t="shared" si="35"/>
        <v>0</v>
      </c>
    </row>
    <row r="449" spans="1:6">
      <c r="A449" s="17">
        <v>2126</v>
      </c>
      <c r="B449" s="18" t="s">
        <v>378</v>
      </c>
      <c r="C449" s="19" t="s">
        <v>9</v>
      </c>
      <c r="D449" s="239">
        <v>1</v>
      </c>
      <c r="E449" s="90"/>
      <c r="F449" s="45">
        <f t="shared" si="35"/>
        <v>0</v>
      </c>
    </row>
    <row r="450" spans="1:6">
      <c r="A450" s="17">
        <v>2127</v>
      </c>
      <c r="B450" s="18" t="s">
        <v>379</v>
      </c>
      <c r="C450" s="19" t="s">
        <v>9</v>
      </c>
      <c r="D450" s="239">
        <v>1</v>
      </c>
      <c r="E450" s="90"/>
      <c r="F450" s="45">
        <f t="shared" si="35"/>
        <v>0</v>
      </c>
    </row>
    <row r="451" spans="1:6">
      <c r="A451" s="17">
        <v>2128</v>
      </c>
      <c r="B451" s="18" t="s">
        <v>380</v>
      </c>
      <c r="C451" s="19" t="s">
        <v>8</v>
      </c>
      <c r="D451" s="239">
        <v>2</v>
      </c>
      <c r="E451" s="90"/>
      <c r="F451" s="45">
        <f t="shared" si="35"/>
        <v>0</v>
      </c>
    </row>
    <row r="452" spans="1:6">
      <c r="A452" s="17">
        <v>2129</v>
      </c>
      <c r="B452" s="18" t="s">
        <v>381</v>
      </c>
      <c r="C452" s="19" t="s">
        <v>9</v>
      </c>
      <c r="D452" s="239">
        <v>1</v>
      </c>
      <c r="E452" s="90"/>
      <c r="F452" s="45">
        <f t="shared" si="35"/>
        <v>0</v>
      </c>
    </row>
    <row r="453" spans="1:6">
      <c r="A453" s="17">
        <v>2130</v>
      </c>
      <c r="B453" s="18" t="s">
        <v>382</v>
      </c>
      <c r="C453" s="19" t="s">
        <v>9</v>
      </c>
      <c r="D453" s="239">
        <v>2</v>
      </c>
      <c r="E453" s="90"/>
      <c r="F453" s="45">
        <f t="shared" si="35"/>
        <v>0</v>
      </c>
    </row>
    <row r="454" spans="1:6">
      <c r="A454" s="17">
        <v>2131</v>
      </c>
      <c r="B454" s="18" t="s">
        <v>383</v>
      </c>
      <c r="C454" s="19" t="s">
        <v>9</v>
      </c>
      <c r="D454" s="239">
        <v>2</v>
      </c>
      <c r="E454" s="90"/>
      <c r="F454" s="45">
        <f t="shared" si="35"/>
        <v>0</v>
      </c>
    </row>
    <row r="455" spans="1:6" ht="24">
      <c r="A455" s="17">
        <v>2132</v>
      </c>
      <c r="B455" s="18" t="s">
        <v>384</v>
      </c>
      <c r="C455" s="19" t="s">
        <v>9</v>
      </c>
      <c r="D455" s="239">
        <v>10</v>
      </c>
      <c r="E455" s="90"/>
      <c r="F455" s="45">
        <f t="shared" si="35"/>
        <v>0</v>
      </c>
    </row>
    <row r="456" spans="1:6">
      <c r="A456" s="17">
        <v>2133</v>
      </c>
      <c r="B456" s="18" t="s">
        <v>385</v>
      </c>
      <c r="C456" s="19" t="s">
        <v>9</v>
      </c>
      <c r="D456" s="239">
        <v>2</v>
      </c>
      <c r="E456" s="90"/>
      <c r="F456" s="45">
        <f t="shared" si="35"/>
        <v>0</v>
      </c>
    </row>
    <row r="457" spans="1:6">
      <c r="A457" s="17">
        <v>2134</v>
      </c>
      <c r="B457" s="18" t="s">
        <v>386</v>
      </c>
      <c r="C457" s="19" t="s">
        <v>9</v>
      </c>
      <c r="D457" s="239">
        <v>8</v>
      </c>
      <c r="E457" s="90"/>
      <c r="F457" s="45">
        <f t="shared" si="35"/>
        <v>0</v>
      </c>
    </row>
    <row r="458" spans="1:6" ht="24">
      <c r="A458" s="17">
        <v>2135</v>
      </c>
      <c r="B458" s="18" t="s">
        <v>387</v>
      </c>
      <c r="C458" s="19" t="s">
        <v>8</v>
      </c>
      <c r="D458" s="239">
        <v>30</v>
      </c>
      <c r="E458" s="90"/>
      <c r="F458" s="45">
        <f t="shared" si="35"/>
        <v>0</v>
      </c>
    </row>
    <row r="459" spans="1:6">
      <c r="A459" s="17">
        <v>2136</v>
      </c>
      <c r="B459" s="18" t="s">
        <v>388</v>
      </c>
      <c r="C459" s="19" t="s">
        <v>9</v>
      </c>
      <c r="D459" s="239">
        <v>2</v>
      </c>
      <c r="E459" s="90"/>
      <c r="F459" s="45">
        <f t="shared" si="35"/>
        <v>0</v>
      </c>
    </row>
    <row r="460" spans="1:6" ht="24">
      <c r="A460" s="17">
        <v>2137</v>
      </c>
      <c r="B460" s="18" t="s">
        <v>389</v>
      </c>
      <c r="C460" s="19" t="s">
        <v>9</v>
      </c>
      <c r="D460" s="239">
        <v>4</v>
      </c>
      <c r="E460" s="90"/>
      <c r="F460" s="45">
        <f t="shared" si="35"/>
        <v>0</v>
      </c>
    </row>
    <row r="461" spans="1:6">
      <c r="A461" s="67"/>
      <c r="B461" s="67" t="s">
        <v>107</v>
      </c>
      <c r="C461" s="67"/>
      <c r="D461" s="67"/>
      <c r="E461" s="95"/>
      <c r="F461" s="67"/>
    </row>
    <row r="462" spans="1:6" ht="24">
      <c r="A462" s="17">
        <v>2138</v>
      </c>
      <c r="B462" s="18" t="s">
        <v>441</v>
      </c>
      <c r="C462" s="19" t="s">
        <v>9</v>
      </c>
      <c r="D462" s="239">
        <v>2</v>
      </c>
      <c r="E462" s="90"/>
      <c r="F462" s="45">
        <f t="shared" ref="F462:F476" si="36">D462*E462</f>
        <v>0</v>
      </c>
    </row>
    <row r="463" spans="1:6">
      <c r="A463" s="17">
        <v>2139</v>
      </c>
      <c r="B463" s="18" t="s">
        <v>76</v>
      </c>
      <c r="C463" s="19" t="s">
        <v>9</v>
      </c>
      <c r="D463" s="239">
        <v>1</v>
      </c>
      <c r="E463" s="90"/>
      <c r="F463" s="45">
        <f t="shared" si="36"/>
        <v>0</v>
      </c>
    </row>
    <row r="464" spans="1:6" ht="24">
      <c r="A464" s="17">
        <v>2140</v>
      </c>
      <c r="B464" s="18" t="s">
        <v>214</v>
      </c>
      <c r="C464" s="19" t="s">
        <v>8</v>
      </c>
      <c r="D464" s="239">
        <v>8</v>
      </c>
      <c r="E464" s="90"/>
      <c r="F464" s="45">
        <f t="shared" si="36"/>
        <v>0</v>
      </c>
    </row>
    <row r="465" spans="1:6" ht="24">
      <c r="A465" s="17">
        <v>2141</v>
      </c>
      <c r="B465" s="18" t="s">
        <v>215</v>
      </c>
      <c r="C465" s="19" t="s">
        <v>8</v>
      </c>
      <c r="D465" s="239">
        <v>19</v>
      </c>
      <c r="E465" s="90"/>
      <c r="F465" s="45">
        <f t="shared" si="36"/>
        <v>0</v>
      </c>
    </row>
    <row r="466" spans="1:6" ht="24">
      <c r="A466" s="17">
        <v>2142</v>
      </c>
      <c r="B466" s="18" t="s">
        <v>216</v>
      </c>
      <c r="C466" s="19" t="s">
        <v>8</v>
      </c>
      <c r="D466" s="239">
        <v>21</v>
      </c>
      <c r="E466" s="90"/>
      <c r="F466" s="45">
        <f t="shared" si="36"/>
        <v>0</v>
      </c>
    </row>
    <row r="467" spans="1:6" ht="24">
      <c r="A467" s="17">
        <v>2143</v>
      </c>
      <c r="B467" s="18" t="s">
        <v>218</v>
      </c>
      <c r="C467" s="19" t="s">
        <v>8</v>
      </c>
      <c r="D467" s="239">
        <v>18</v>
      </c>
      <c r="E467" s="90"/>
      <c r="F467" s="45">
        <f t="shared" si="36"/>
        <v>0</v>
      </c>
    </row>
    <row r="468" spans="1:6" ht="24">
      <c r="A468" s="17">
        <v>2144</v>
      </c>
      <c r="B468" s="18" t="s">
        <v>442</v>
      </c>
      <c r="C468" s="19" t="s">
        <v>8</v>
      </c>
      <c r="D468" s="239">
        <v>18</v>
      </c>
      <c r="E468" s="90"/>
      <c r="F468" s="45">
        <f t="shared" si="36"/>
        <v>0</v>
      </c>
    </row>
    <row r="469" spans="1:6">
      <c r="A469" s="17">
        <v>2145</v>
      </c>
      <c r="B469" s="18" t="s">
        <v>443</v>
      </c>
      <c r="C469" s="19" t="s">
        <v>9</v>
      </c>
      <c r="D469" s="239">
        <v>1</v>
      </c>
      <c r="E469" s="90"/>
      <c r="F469" s="45">
        <f t="shared" si="36"/>
        <v>0</v>
      </c>
    </row>
    <row r="470" spans="1:6">
      <c r="A470" s="17">
        <v>2146</v>
      </c>
      <c r="B470" s="18" t="s">
        <v>444</v>
      </c>
      <c r="C470" s="19" t="s">
        <v>9</v>
      </c>
      <c r="D470" s="239">
        <v>3</v>
      </c>
      <c r="E470" s="90"/>
      <c r="F470" s="45">
        <f t="shared" si="36"/>
        <v>0</v>
      </c>
    </row>
    <row r="471" spans="1:6">
      <c r="A471" s="17">
        <v>2147</v>
      </c>
      <c r="B471" s="18" t="s">
        <v>445</v>
      </c>
      <c r="C471" s="19" t="s">
        <v>9</v>
      </c>
      <c r="D471" s="239">
        <v>4</v>
      </c>
      <c r="E471" s="90"/>
      <c r="F471" s="45">
        <f t="shared" si="36"/>
        <v>0</v>
      </c>
    </row>
    <row r="472" spans="1:6">
      <c r="A472" s="17">
        <v>2148</v>
      </c>
      <c r="B472" s="18" t="s">
        <v>446</v>
      </c>
      <c r="C472" s="19" t="s">
        <v>9</v>
      </c>
      <c r="D472" s="239">
        <v>1</v>
      </c>
      <c r="E472" s="90"/>
      <c r="F472" s="45">
        <f t="shared" si="36"/>
        <v>0</v>
      </c>
    </row>
    <row r="473" spans="1:6">
      <c r="A473" s="17">
        <v>2149</v>
      </c>
      <c r="B473" s="18" t="s">
        <v>447</v>
      </c>
      <c r="C473" s="19" t="s">
        <v>9</v>
      </c>
      <c r="D473" s="239">
        <v>1</v>
      </c>
      <c r="E473" s="90"/>
      <c r="F473" s="45">
        <f t="shared" si="36"/>
        <v>0</v>
      </c>
    </row>
    <row r="474" spans="1:6">
      <c r="A474" s="17">
        <v>2150</v>
      </c>
      <c r="B474" s="18" t="s">
        <v>448</v>
      </c>
      <c r="C474" s="19" t="s">
        <v>9</v>
      </c>
      <c r="D474" s="239">
        <v>2</v>
      </c>
      <c r="E474" s="90"/>
      <c r="F474" s="45">
        <f t="shared" si="36"/>
        <v>0</v>
      </c>
    </row>
    <row r="475" spans="1:6">
      <c r="A475" s="17">
        <v>2151</v>
      </c>
      <c r="B475" s="18" t="s">
        <v>449</v>
      </c>
      <c r="C475" s="19" t="s">
        <v>9</v>
      </c>
      <c r="D475" s="239">
        <v>2</v>
      </c>
      <c r="E475" s="90"/>
      <c r="F475" s="45">
        <f t="shared" si="36"/>
        <v>0</v>
      </c>
    </row>
    <row r="476" spans="1:6">
      <c r="A476" s="17">
        <v>2152</v>
      </c>
      <c r="B476" s="18" t="s">
        <v>450</v>
      </c>
      <c r="C476" s="19" t="s">
        <v>9</v>
      </c>
      <c r="D476" s="239">
        <v>3</v>
      </c>
      <c r="E476" s="90"/>
      <c r="F476" s="45">
        <f t="shared" si="36"/>
        <v>0</v>
      </c>
    </row>
    <row r="477" spans="1:6">
      <c r="A477" s="49"/>
      <c r="B477" s="49"/>
      <c r="C477" s="50"/>
      <c r="D477" s="59"/>
      <c r="E477" s="93"/>
      <c r="F477" s="61"/>
    </row>
    <row r="478" spans="1:6">
      <c r="A478" s="16">
        <v>2200</v>
      </c>
      <c r="B478" s="53" t="s">
        <v>64</v>
      </c>
      <c r="C478" s="54"/>
      <c r="D478" s="55"/>
      <c r="E478" s="89"/>
      <c r="F478" s="43">
        <f>SUM(F480:F506)</f>
        <v>0</v>
      </c>
    </row>
    <row r="479" spans="1:6">
      <c r="A479" s="67"/>
      <c r="B479" s="67" t="s">
        <v>110</v>
      </c>
      <c r="C479" s="67"/>
      <c r="D479" s="67"/>
      <c r="E479" s="95"/>
      <c r="F479" s="67"/>
    </row>
    <row r="480" spans="1:6">
      <c r="A480" s="17">
        <v>2201</v>
      </c>
      <c r="B480" s="18" t="s">
        <v>75</v>
      </c>
      <c r="C480" s="19" t="s">
        <v>11</v>
      </c>
      <c r="D480" s="239">
        <v>6</v>
      </c>
      <c r="E480" s="90"/>
      <c r="F480" s="45">
        <f t="shared" ref="F480:F481" si="37">D480*E480</f>
        <v>0</v>
      </c>
    </row>
    <row r="481" spans="1:6" ht="36">
      <c r="A481" s="17">
        <v>2202</v>
      </c>
      <c r="B481" s="18" t="s">
        <v>147</v>
      </c>
      <c r="C481" s="19" t="s">
        <v>11</v>
      </c>
      <c r="D481" s="239">
        <v>7.5</v>
      </c>
      <c r="E481" s="90"/>
      <c r="F481" s="45">
        <f t="shared" si="37"/>
        <v>0</v>
      </c>
    </row>
    <row r="482" spans="1:6">
      <c r="A482" s="67"/>
      <c r="B482" s="67" t="s">
        <v>109</v>
      </c>
      <c r="C482" s="67"/>
      <c r="D482" s="67"/>
      <c r="E482" s="95"/>
      <c r="F482" s="67"/>
    </row>
    <row r="483" spans="1:6">
      <c r="A483" s="17">
        <v>2203</v>
      </c>
      <c r="B483" s="18" t="s">
        <v>451</v>
      </c>
      <c r="C483" s="19" t="s">
        <v>8</v>
      </c>
      <c r="D483" s="239">
        <v>73.5</v>
      </c>
      <c r="E483" s="90"/>
      <c r="F483" s="45">
        <f t="shared" ref="F483:F495" si="38">D483*E483</f>
        <v>0</v>
      </c>
    </row>
    <row r="484" spans="1:6" ht="24">
      <c r="A484" s="17">
        <v>2204</v>
      </c>
      <c r="B484" s="18" t="s">
        <v>154</v>
      </c>
      <c r="C484" s="19" t="s">
        <v>11</v>
      </c>
      <c r="D484" s="239">
        <v>22.45</v>
      </c>
      <c r="E484" s="90"/>
      <c r="F484" s="45">
        <f t="shared" si="38"/>
        <v>0</v>
      </c>
    </row>
    <row r="485" spans="1:6">
      <c r="A485" s="17">
        <v>2205</v>
      </c>
      <c r="B485" s="18" t="s">
        <v>155</v>
      </c>
      <c r="C485" s="19" t="s">
        <v>11</v>
      </c>
      <c r="D485" s="239">
        <v>1.39</v>
      </c>
      <c r="E485" s="90"/>
      <c r="F485" s="45">
        <f t="shared" si="38"/>
        <v>0</v>
      </c>
    </row>
    <row r="486" spans="1:6">
      <c r="A486" s="17">
        <v>2206</v>
      </c>
      <c r="B486" s="18" t="s">
        <v>152</v>
      </c>
      <c r="C486" s="19" t="s">
        <v>10</v>
      </c>
      <c r="D486" s="239">
        <v>664.8</v>
      </c>
      <c r="E486" s="90"/>
      <c r="F486" s="45">
        <f t="shared" si="38"/>
        <v>0</v>
      </c>
    </row>
    <row r="487" spans="1:6">
      <c r="A487" s="17">
        <v>2207</v>
      </c>
      <c r="B487" s="18" t="s">
        <v>188</v>
      </c>
      <c r="C487" s="19" t="s">
        <v>11</v>
      </c>
      <c r="D487" s="239">
        <v>5.54</v>
      </c>
      <c r="E487" s="90"/>
      <c r="F487" s="45">
        <f t="shared" si="38"/>
        <v>0</v>
      </c>
    </row>
    <row r="488" spans="1:6">
      <c r="A488" s="17">
        <v>2208</v>
      </c>
      <c r="B488" s="18" t="s">
        <v>151</v>
      </c>
      <c r="C488" s="19" t="s">
        <v>11</v>
      </c>
      <c r="D488" s="239">
        <v>5.54</v>
      </c>
      <c r="E488" s="90"/>
      <c r="F488" s="45">
        <f t="shared" si="38"/>
        <v>0</v>
      </c>
    </row>
    <row r="489" spans="1:6">
      <c r="A489" s="17">
        <v>2209</v>
      </c>
      <c r="B489" s="18" t="s">
        <v>156</v>
      </c>
      <c r="C489" s="19" t="s">
        <v>0</v>
      </c>
      <c r="D489" s="239">
        <v>44.34</v>
      </c>
      <c r="E489" s="90"/>
      <c r="F489" s="45">
        <f t="shared" si="38"/>
        <v>0</v>
      </c>
    </row>
    <row r="490" spans="1:6" ht="24">
      <c r="A490" s="17">
        <v>2210</v>
      </c>
      <c r="B490" s="18" t="s">
        <v>452</v>
      </c>
      <c r="C490" s="19" t="s">
        <v>0</v>
      </c>
      <c r="D490" s="239">
        <v>22.17</v>
      </c>
      <c r="E490" s="90"/>
      <c r="F490" s="45">
        <f t="shared" si="38"/>
        <v>0</v>
      </c>
    </row>
    <row r="491" spans="1:6">
      <c r="A491" s="17">
        <v>2211</v>
      </c>
      <c r="B491" s="18" t="s">
        <v>177</v>
      </c>
      <c r="C491" s="19" t="s">
        <v>0</v>
      </c>
      <c r="D491" s="239">
        <v>44.34</v>
      </c>
      <c r="E491" s="90"/>
      <c r="F491" s="45">
        <f t="shared" si="38"/>
        <v>0</v>
      </c>
    </row>
    <row r="492" spans="1:6">
      <c r="A492" s="17">
        <v>2212</v>
      </c>
      <c r="B492" s="18" t="s">
        <v>178</v>
      </c>
      <c r="C492" s="19" t="s">
        <v>0</v>
      </c>
      <c r="D492" s="239">
        <v>44.34</v>
      </c>
      <c r="E492" s="90"/>
      <c r="F492" s="45">
        <f t="shared" si="38"/>
        <v>0</v>
      </c>
    </row>
    <row r="493" spans="1:6" ht="24">
      <c r="A493" s="17">
        <v>2213</v>
      </c>
      <c r="B493" s="18" t="s">
        <v>437</v>
      </c>
      <c r="C493" s="19" t="s">
        <v>0</v>
      </c>
      <c r="D493" s="239">
        <v>88.68</v>
      </c>
      <c r="E493" s="90"/>
      <c r="F493" s="45">
        <f t="shared" si="38"/>
        <v>0</v>
      </c>
    </row>
    <row r="494" spans="1:6">
      <c r="A494" s="17">
        <v>2214</v>
      </c>
      <c r="B494" s="18" t="s">
        <v>159</v>
      </c>
      <c r="C494" s="19" t="s">
        <v>11</v>
      </c>
      <c r="D494" s="239">
        <v>12.19</v>
      </c>
      <c r="E494" s="90"/>
      <c r="F494" s="45">
        <f t="shared" si="38"/>
        <v>0</v>
      </c>
    </row>
    <row r="495" spans="1:6" ht="36">
      <c r="A495" s="17">
        <v>2215</v>
      </c>
      <c r="B495" s="18" t="s">
        <v>147</v>
      </c>
      <c r="C495" s="19" t="s">
        <v>11</v>
      </c>
      <c r="D495" s="239">
        <v>10.26</v>
      </c>
      <c r="E495" s="90"/>
      <c r="F495" s="45">
        <f t="shared" si="38"/>
        <v>0</v>
      </c>
    </row>
    <row r="496" spans="1:6">
      <c r="A496" s="67"/>
      <c r="B496" s="67" t="s">
        <v>106</v>
      </c>
      <c r="C496" s="67"/>
      <c r="D496" s="67"/>
      <c r="E496" s="95"/>
      <c r="F496" s="67"/>
    </row>
    <row r="497" spans="1:6">
      <c r="A497" s="17">
        <v>2216</v>
      </c>
      <c r="B497" s="18" t="s">
        <v>152</v>
      </c>
      <c r="C497" s="19" t="s">
        <v>10</v>
      </c>
      <c r="D497" s="239">
        <v>453</v>
      </c>
      <c r="E497" s="90"/>
      <c r="F497" s="45">
        <f t="shared" ref="F497:F499" si="39">D497*E497</f>
        <v>0</v>
      </c>
    </row>
    <row r="498" spans="1:6" ht="36">
      <c r="A498" s="17">
        <v>2217</v>
      </c>
      <c r="B498" s="18" t="s">
        <v>29</v>
      </c>
      <c r="C498" s="19" t="s">
        <v>11</v>
      </c>
      <c r="D498" s="239">
        <v>4.53</v>
      </c>
      <c r="E498" s="90"/>
      <c r="F498" s="45">
        <f t="shared" si="39"/>
        <v>0</v>
      </c>
    </row>
    <row r="499" spans="1:6">
      <c r="A499" s="17">
        <v>2218</v>
      </c>
      <c r="B499" s="18" t="s">
        <v>162</v>
      </c>
      <c r="C499" s="19" t="s">
        <v>11</v>
      </c>
      <c r="D499" s="239">
        <v>4.53</v>
      </c>
      <c r="E499" s="90"/>
      <c r="F499" s="45">
        <f t="shared" si="39"/>
        <v>0</v>
      </c>
    </row>
    <row r="500" spans="1:6">
      <c r="A500" s="67"/>
      <c r="B500" s="67" t="s">
        <v>111</v>
      </c>
      <c r="C500" s="67"/>
      <c r="D500" s="67"/>
      <c r="E500" s="95"/>
      <c r="F500" s="67"/>
    </row>
    <row r="501" spans="1:6" ht="24">
      <c r="A501" s="17">
        <v>2219</v>
      </c>
      <c r="B501" s="240" t="s">
        <v>453</v>
      </c>
      <c r="C501" s="19" t="s">
        <v>0</v>
      </c>
      <c r="D501" s="239">
        <v>196.29</v>
      </c>
      <c r="E501" s="90"/>
      <c r="F501" s="45">
        <f t="shared" ref="F501" si="40">D501*E501</f>
        <v>0</v>
      </c>
    </row>
    <row r="502" spans="1:6">
      <c r="A502" s="241"/>
      <c r="B502" s="242" t="s">
        <v>112</v>
      </c>
      <c r="C502" s="243"/>
      <c r="D502" s="244"/>
      <c r="E502" s="245"/>
      <c r="F502" s="246"/>
    </row>
    <row r="503" spans="1:6" ht="24">
      <c r="A503" s="17">
        <v>2220</v>
      </c>
      <c r="B503" s="240" t="s">
        <v>454</v>
      </c>
      <c r="C503" s="19" t="s">
        <v>0</v>
      </c>
      <c r="D503" s="239">
        <v>9</v>
      </c>
      <c r="E503" s="90"/>
      <c r="F503" s="45">
        <f t="shared" ref="F503" si="41">D503*E503</f>
        <v>0</v>
      </c>
    </row>
    <row r="504" spans="1:6">
      <c r="A504" s="241"/>
      <c r="B504" s="242" t="s">
        <v>44</v>
      </c>
      <c r="C504" s="243"/>
      <c r="D504" s="244"/>
      <c r="E504" s="245"/>
      <c r="F504" s="246"/>
    </row>
    <row r="505" spans="1:6">
      <c r="A505" s="17">
        <v>2221</v>
      </c>
      <c r="B505" s="240" t="s">
        <v>455</v>
      </c>
      <c r="C505" s="19" t="s">
        <v>0</v>
      </c>
      <c r="D505" s="239">
        <v>392.58</v>
      </c>
      <c r="E505" s="90"/>
      <c r="F505" s="45">
        <f t="shared" ref="F505" si="42">D505*E505</f>
        <v>0</v>
      </c>
    </row>
    <row r="506" spans="1:6">
      <c r="A506" s="48"/>
      <c r="B506" s="56"/>
      <c r="C506" s="50"/>
      <c r="D506" s="50"/>
      <c r="E506" s="93"/>
      <c r="F506" s="45"/>
    </row>
    <row r="507" spans="1:6">
      <c r="A507" s="16">
        <v>2300</v>
      </c>
      <c r="B507" s="52" t="s">
        <v>73</v>
      </c>
      <c r="C507" s="52"/>
      <c r="D507" s="52"/>
      <c r="E507" s="99"/>
      <c r="F507" s="102">
        <f>SUM(F508:F520)</f>
        <v>0</v>
      </c>
    </row>
    <row r="508" spans="1:6" ht="24">
      <c r="A508" s="17">
        <v>2301</v>
      </c>
      <c r="B508" s="18" t="s">
        <v>456</v>
      </c>
      <c r="C508" s="19" t="s">
        <v>0</v>
      </c>
      <c r="D508" s="59">
        <v>1180.29</v>
      </c>
      <c r="E508" s="90"/>
      <c r="F508" s="45">
        <f t="shared" ref="F508:F519" si="43">D508*E508</f>
        <v>0</v>
      </c>
    </row>
    <row r="509" spans="1:6">
      <c r="A509" s="17">
        <v>2302</v>
      </c>
      <c r="B509" s="18" t="s">
        <v>457</v>
      </c>
      <c r="C509" s="19" t="s">
        <v>11</v>
      </c>
      <c r="D509" s="59">
        <v>82.93</v>
      </c>
      <c r="E509" s="90"/>
      <c r="F509" s="45">
        <f t="shared" si="43"/>
        <v>0</v>
      </c>
    </row>
    <row r="510" spans="1:6" ht="24">
      <c r="A510" s="17">
        <v>2302</v>
      </c>
      <c r="B510" s="18" t="s">
        <v>458</v>
      </c>
      <c r="C510" s="19" t="s">
        <v>0</v>
      </c>
      <c r="D510" s="59">
        <v>829.33</v>
      </c>
      <c r="E510" s="90"/>
      <c r="F510" s="45">
        <f t="shared" si="43"/>
        <v>0</v>
      </c>
    </row>
    <row r="511" spans="1:6">
      <c r="A511" s="17">
        <v>2303</v>
      </c>
      <c r="B511" s="18" t="s">
        <v>182</v>
      </c>
      <c r="C511" s="19" t="s">
        <v>11</v>
      </c>
      <c r="D511" s="59">
        <v>17.55</v>
      </c>
      <c r="E511" s="90"/>
      <c r="F511" s="45">
        <f t="shared" si="43"/>
        <v>0</v>
      </c>
    </row>
    <row r="512" spans="1:6" ht="24">
      <c r="A512" s="17">
        <v>2304</v>
      </c>
      <c r="B512" s="18" t="s">
        <v>459</v>
      </c>
      <c r="C512" s="19" t="s">
        <v>11</v>
      </c>
      <c r="D512" s="59">
        <v>24.57</v>
      </c>
      <c r="E512" s="90"/>
      <c r="F512" s="45">
        <f t="shared" si="43"/>
        <v>0</v>
      </c>
    </row>
    <row r="513" spans="1:6">
      <c r="A513" s="17">
        <v>2305</v>
      </c>
      <c r="B513" s="18" t="s">
        <v>460</v>
      </c>
      <c r="C513" s="19" t="s">
        <v>8</v>
      </c>
      <c r="D513" s="59">
        <v>35</v>
      </c>
      <c r="E513" s="90"/>
      <c r="F513" s="45">
        <f t="shared" si="43"/>
        <v>0</v>
      </c>
    </row>
    <row r="514" spans="1:6">
      <c r="A514" s="17">
        <v>2306</v>
      </c>
      <c r="B514" s="18" t="s">
        <v>461</v>
      </c>
      <c r="C514" s="19" t="s">
        <v>9</v>
      </c>
      <c r="D514" s="59">
        <v>8</v>
      </c>
      <c r="E514" s="90"/>
      <c r="F514" s="45">
        <f t="shared" si="43"/>
        <v>0</v>
      </c>
    </row>
    <row r="515" spans="1:6" ht="24">
      <c r="A515" s="17">
        <v>2307</v>
      </c>
      <c r="B515" s="18" t="s">
        <v>462</v>
      </c>
      <c r="C515" s="19" t="s">
        <v>8</v>
      </c>
      <c r="D515" s="59">
        <v>33.799999999999997</v>
      </c>
      <c r="E515" s="90"/>
      <c r="F515" s="45">
        <f t="shared" si="43"/>
        <v>0</v>
      </c>
    </row>
    <row r="516" spans="1:6" ht="24">
      <c r="A516" s="17">
        <v>2308</v>
      </c>
      <c r="B516" s="18" t="s">
        <v>463</v>
      </c>
      <c r="C516" s="19" t="s">
        <v>9</v>
      </c>
      <c r="D516" s="59">
        <v>1</v>
      </c>
      <c r="E516" s="90"/>
      <c r="F516" s="45">
        <f t="shared" si="43"/>
        <v>0</v>
      </c>
    </row>
    <row r="517" spans="1:6" ht="24">
      <c r="A517" s="17">
        <v>2309</v>
      </c>
      <c r="B517" s="18" t="s">
        <v>464</v>
      </c>
      <c r="C517" s="19" t="s">
        <v>9</v>
      </c>
      <c r="D517" s="59">
        <v>1</v>
      </c>
      <c r="E517" s="90"/>
      <c r="F517" s="45">
        <f t="shared" si="43"/>
        <v>0</v>
      </c>
    </row>
    <row r="518" spans="1:6" ht="24">
      <c r="A518" s="17">
        <v>2310</v>
      </c>
      <c r="B518" s="18" t="s">
        <v>465</v>
      </c>
      <c r="C518" s="19" t="s">
        <v>9</v>
      </c>
      <c r="D518" s="59">
        <v>1</v>
      </c>
      <c r="E518" s="90"/>
      <c r="F518" s="45">
        <f t="shared" si="43"/>
        <v>0</v>
      </c>
    </row>
    <row r="519" spans="1:6" ht="24">
      <c r="A519" s="17">
        <v>2311</v>
      </c>
      <c r="B519" s="18" t="s">
        <v>466</v>
      </c>
      <c r="C519" s="19" t="s">
        <v>9</v>
      </c>
      <c r="D519" s="59">
        <v>5</v>
      </c>
      <c r="E519" s="90"/>
      <c r="F519" s="45">
        <f t="shared" si="43"/>
        <v>0</v>
      </c>
    </row>
    <row r="520" spans="1:6">
      <c r="A520" s="17"/>
      <c r="B520" s="18"/>
      <c r="C520" s="19"/>
      <c r="D520" s="59"/>
      <c r="E520" s="90"/>
      <c r="F520" s="45"/>
    </row>
    <row r="521" spans="1:6">
      <c r="A521" s="16">
        <v>2400</v>
      </c>
      <c r="B521" s="52" t="s">
        <v>65</v>
      </c>
      <c r="C521" s="52"/>
      <c r="D521" s="52"/>
      <c r="E521" s="99"/>
      <c r="F521" s="102">
        <f>SUM(F522:F525)</f>
        <v>0</v>
      </c>
    </row>
    <row r="522" spans="1:6">
      <c r="A522" s="17">
        <v>2401</v>
      </c>
      <c r="B522" s="18" t="s">
        <v>467</v>
      </c>
      <c r="C522" s="19" t="s">
        <v>11</v>
      </c>
      <c r="D522" s="59">
        <v>30.79</v>
      </c>
      <c r="E522" s="90"/>
      <c r="F522" s="45">
        <f t="shared" ref="F522:F524" si="44">D522*E522</f>
        <v>0</v>
      </c>
    </row>
    <row r="523" spans="1:6" ht="24">
      <c r="A523" s="17">
        <v>2402</v>
      </c>
      <c r="B523" s="18" t="s">
        <v>468</v>
      </c>
      <c r="C523" s="19" t="s">
        <v>0</v>
      </c>
      <c r="D523" s="59">
        <v>307.91000000000003</v>
      </c>
      <c r="E523" s="90"/>
      <c r="F523" s="45">
        <f t="shared" si="44"/>
        <v>0</v>
      </c>
    </row>
    <row r="524" spans="1:6">
      <c r="A524" s="17">
        <v>2403</v>
      </c>
      <c r="B524" s="18" t="s">
        <v>469</v>
      </c>
      <c r="C524" s="19" t="s">
        <v>0</v>
      </c>
      <c r="D524" s="59">
        <v>307.91000000000003</v>
      </c>
      <c r="E524" s="90"/>
      <c r="F524" s="45">
        <f t="shared" si="44"/>
        <v>0</v>
      </c>
    </row>
    <row r="525" spans="1:6">
      <c r="A525" s="48"/>
      <c r="B525" s="56"/>
      <c r="C525" s="50"/>
      <c r="D525" s="59"/>
      <c r="E525" s="93"/>
      <c r="F525" s="45"/>
    </row>
    <row r="526" spans="1:6" s="22" customFormat="1">
      <c r="A526" s="16">
        <v>2500</v>
      </c>
      <c r="B526" s="73" t="s">
        <v>66</v>
      </c>
      <c r="C526" s="41"/>
      <c r="D526" s="42"/>
      <c r="E526" s="89"/>
      <c r="F526" s="43">
        <f>SUM(F527:F529)</f>
        <v>0</v>
      </c>
    </row>
    <row r="527" spans="1:6" s="22" customFormat="1" ht="36">
      <c r="A527" s="17">
        <v>2501</v>
      </c>
      <c r="B527" s="18" t="s">
        <v>470</v>
      </c>
      <c r="C527" s="19" t="s">
        <v>9</v>
      </c>
      <c r="D527" s="47">
        <v>1</v>
      </c>
      <c r="E527" s="90"/>
      <c r="F527" s="45">
        <f t="shared" ref="F527:F528" si="45">D527*E527</f>
        <v>0</v>
      </c>
    </row>
    <row r="528" spans="1:6" s="22" customFormat="1" ht="24">
      <c r="A528" s="17">
        <v>2502</v>
      </c>
      <c r="B528" s="18" t="s">
        <v>81</v>
      </c>
      <c r="C528" s="19" t="s">
        <v>77</v>
      </c>
      <c r="D528" s="59">
        <v>1</v>
      </c>
      <c r="E528" s="90"/>
      <c r="F528" s="45">
        <f t="shared" si="45"/>
        <v>0</v>
      </c>
    </row>
    <row r="529" spans="1:6">
      <c r="A529" s="62"/>
      <c r="B529" s="56"/>
      <c r="C529" s="44"/>
      <c r="D529" s="57"/>
      <c r="E529" s="96"/>
      <c r="F529" s="74"/>
    </row>
    <row r="530" spans="1:6">
      <c r="A530" s="16">
        <v>2600</v>
      </c>
      <c r="B530" s="53" t="s">
        <v>67</v>
      </c>
      <c r="C530" s="54"/>
      <c r="D530" s="55"/>
      <c r="E530" s="89"/>
      <c r="F530" s="43">
        <f>SUM(F531:F532)</f>
        <v>0</v>
      </c>
    </row>
    <row r="531" spans="1:6">
      <c r="A531" s="17">
        <v>2601</v>
      </c>
      <c r="B531" s="18" t="s">
        <v>471</v>
      </c>
      <c r="C531" s="19" t="s">
        <v>0</v>
      </c>
      <c r="D531" s="239">
        <v>917.34</v>
      </c>
      <c r="E531" s="90"/>
      <c r="F531" s="45">
        <f t="shared" ref="F531" si="46">D531*E531</f>
        <v>0</v>
      </c>
    </row>
    <row r="532" spans="1:6">
      <c r="A532" s="48"/>
      <c r="B532" s="56"/>
      <c r="C532" s="50"/>
      <c r="D532" s="59"/>
      <c r="E532" s="93"/>
      <c r="F532" s="45"/>
    </row>
    <row r="533" spans="1:6">
      <c r="A533" s="251" t="s">
        <v>4</v>
      </c>
      <c r="B533" s="251"/>
      <c r="C533" s="251"/>
      <c r="D533" s="251"/>
      <c r="E533" s="251"/>
      <c r="F533" s="104">
        <f>SUM(F18:F532)/2</f>
        <v>0</v>
      </c>
    </row>
    <row r="534" spans="1:6">
      <c r="A534" s="76" t="s">
        <v>68</v>
      </c>
      <c r="B534" s="76"/>
      <c r="C534" s="58"/>
      <c r="D534" s="76"/>
      <c r="E534" s="97"/>
      <c r="F534" s="77">
        <f>ROUND(F533*0,2)</f>
        <v>0</v>
      </c>
    </row>
    <row r="535" spans="1:6">
      <c r="A535" s="251" t="s">
        <v>69</v>
      </c>
      <c r="B535" s="251"/>
      <c r="C535" s="251"/>
      <c r="D535" s="251"/>
      <c r="E535" s="251"/>
      <c r="F535" s="75">
        <f>F533+F534</f>
        <v>0</v>
      </c>
    </row>
    <row r="536" spans="1:6">
      <c r="B536" s="78"/>
      <c r="C536" s="78"/>
    </row>
    <row r="537" spans="1:6">
      <c r="B537" s="79"/>
      <c r="C537" s="80"/>
      <c r="D537" s="80"/>
    </row>
    <row r="538" spans="1:6">
      <c r="B538" s="81"/>
      <c r="C538" s="24"/>
      <c r="D538" s="24"/>
    </row>
    <row r="539" spans="1:6">
      <c r="B539" s="24"/>
    </row>
    <row r="550" spans="1:6">
      <c r="A550" s="24"/>
      <c r="B550" s="24"/>
      <c r="C550" s="24"/>
      <c r="D550" s="24"/>
      <c r="E550" s="24"/>
      <c r="F550" s="24"/>
    </row>
    <row r="551" spans="1:6">
      <c r="A551" s="24"/>
      <c r="B551" s="24"/>
      <c r="C551" s="24"/>
      <c r="D551" s="24"/>
      <c r="E551" s="24"/>
      <c r="F551" s="24"/>
    </row>
    <row r="552" spans="1:6">
      <c r="A552" s="24"/>
      <c r="B552" s="24"/>
      <c r="C552" s="24"/>
      <c r="D552" s="24"/>
      <c r="E552" s="24"/>
      <c r="F552" s="24"/>
    </row>
    <row r="553" spans="1:6">
      <c r="A553" s="24"/>
      <c r="B553" s="24"/>
      <c r="C553" s="24"/>
      <c r="D553" s="24"/>
      <c r="E553" s="24"/>
      <c r="F553" s="24"/>
    </row>
  </sheetData>
  <mergeCells count="3">
    <mergeCell ref="A533:E533"/>
    <mergeCell ref="A535:E535"/>
    <mergeCell ref="A12:F12"/>
  </mergeCells>
  <phoneticPr fontId="17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22"/>
  <sheetViews>
    <sheetView workbookViewId="0">
      <selection activeCell="N55" sqref="N55"/>
    </sheetView>
  </sheetViews>
  <sheetFormatPr defaultRowHeight="12"/>
  <cols>
    <col min="1" max="1" width="6.7109375" style="126" customWidth="1"/>
    <col min="2" max="2" width="30.7109375" style="126" customWidth="1"/>
    <col min="3" max="10" width="10.7109375" style="126" customWidth="1"/>
    <col min="11" max="11" width="12.7109375" style="126" customWidth="1"/>
    <col min="12" max="13" width="12.28515625" style="126" customWidth="1"/>
    <col min="14" max="14" width="10.7109375" style="126" customWidth="1"/>
    <col min="15" max="15" width="15.7109375" style="126" customWidth="1"/>
    <col min="16" max="253" width="9.140625" style="126"/>
    <col min="254" max="254" width="6.7109375" style="126" customWidth="1"/>
    <col min="255" max="255" width="30.7109375" style="126" customWidth="1"/>
    <col min="256" max="261" width="10.7109375" style="126" customWidth="1"/>
    <col min="262" max="262" width="15.7109375" style="126" customWidth="1"/>
    <col min="263" max="263" width="9.140625" style="126"/>
    <col min="264" max="264" width="24.5703125" style="126" customWidth="1"/>
    <col min="265" max="509" width="9.140625" style="126"/>
    <col min="510" max="510" width="6.7109375" style="126" customWidth="1"/>
    <col min="511" max="511" width="30.7109375" style="126" customWidth="1"/>
    <col min="512" max="517" width="10.7109375" style="126" customWidth="1"/>
    <col min="518" max="518" width="15.7109375" style="126" customWidth="1"/>
    <col min="519" max="519" width="9.140625" style="126"/>
    <col min="520" max="520" width="24.5703125" style="126" customWidth="1"/>
    <col min="521" max="765" width="9.140625" style="126"/>
    <col min="766" max="766" width="6.7109375" style="126" customWidth="1"/>
    <col min="767" max="767" width="30.7109375" style="126" customWidth="1"/>
    <col min="768" max="773" width="10.7109375" style="126" customWidth="1"/>
    <col min="774" max="774" width="15.7109375" style="126" customWidth="1"/>
    <col min="775" max="775" width="9.140625" style="126"/>
    <col min="776" max="776" width="24.5703125" style="126" customWidth="1"/>
    <col min="777" max="1021" width="9.140625" style="126"/>
    <col min="1022" max="1022" width="6.7109375" style="126" customWidth="1"/>
    <col min="1023" max="1023" width="30.7109375" style="126" customWidth="1"/>
    <col min="1024" max="1029" width="10.7109375" style="126" customWidth="1"/>
    <col min="1030" max="1030" width="15.7109375" style="126" customWidth="1"/>
    <col min="1031" max="1031" width="9.140625" style="126"/>
    <col min="1032" max="1032" width="24.5703125" style="126" customWidth="1"/>
    <col min="1033" max="1277" width="9.140625" style="126"/>
    <col min="1278" max="1278" width="6.7109375" style="126" customWidth="1"/>
    <col min="1279" max="1279" width="30.7109375" style="126" customWidth="1"/>
    <col min="1280" max="1285" width="10.7109375" style="126" customWidth="1"/>
    <col min="1286" max="1286" width="15.7109375" style="126" customWidth="1"/>
    <col min="1287" max="1287" width="9.140625" style="126"/>
    <col min="1288" max="1288" width="24.5703125" style="126" customWidth="1"/>
    <col min="1289" max="1533" width="9.140625" style="126"/>
    <col min="1534" max="1534" width="6.7109375" style="126" customWidth="1"/>
    <col min="1535" max="1535" width="30.7109375" style="126" customWidth="1"/>
    <col min="1536" max="1541" width="10.7109375" style="126" customWidth="1"/>
    <col min="1542" max="1542" width="15.7109375" style="126" customWidth="1"/>
    <col min="1543" max="1543" width="9.140625" style="126"/>
    <col min="1544" max="1544" width="24.5703125" style="126" customWidth="1"/>
    <col min="1545" max="1789" width="9.140625" style="126"/>
    <col min="1790" max="1790" width="6.7109375" style="126" customWidth="1"/>
    <col min="1791" max="1791" width="30.7109375" style="126" customWidth="1"/>
    <col min="1792" max="1797" width="10.7109375" style="126" customWidth="1"/>
    <col min="1798" max="1798" width="15.7109375" style="126" customWidth="1"/>
    <col min="1799" max="1799" width="9.140625" style="126"/>
    <col min="1800" max="1800" width="24.5703125" style="126" customWidth="1"/>
    <col min="1801" max="2045" width="9.140625" style="126"/>
    <col min="2046" max="2046" width="6.7109375" style="126" customWidth="1"/>
    <col min="2047" max="2047" width="30.7109375" style="126" customWidth="1"/>
    <col min="2048" max="2053" width="10.7109375" style="126" customWidth="1"/>
    <col min="2054" max="2054" width="15.7109375" style="126" customWidth="1"/>
    <col min="2055" max="2055" width="9.140625" style="126"/>
    <col min="2056" max="2056" width="24.5703125" style="126" customWidth="1"/>
    <col min="2057" max="2301" width="9.140625" style="126"/>
    <col min="2302" max="2302" width="6.7109375" style="126" customWidth="1"/>
    <col min="2303" max="2303" width="30.7109375" style="126" customWidth="1"/>
    <col min="2304" max="2309" width="10.7109375" style="126" customWidth="1"/>
    <col min="2310" max="2310" width="15.7109375" style="126" customWidth="1"/>
    <col min="2311" max="2311" width="9.140625" style="126"/>
    <col min="2312" max="2312" width="24.5703125" style="126" customWidth="1"/>
    <col min="2313" max="2557" width="9.140625" style="126"/>
    <col min="2558" max="2558" width="6.7109375" style="126" customWidth="1"/>
    <col min="2559" max="2559" width="30.7109375" style="126" customWidth="1"/>
    <col min="2560" max="2565" width="10.7109375" style="126" customWidth="1"/>
    <col min="2566" max="2566" width="15.7109375" style="126" customWidth="1"/>
    <col min="2567" max="2567" width="9.140625" style="126"/>
    <col min="2568" max="2568" width="24.5703125" style="126" customWidth="1"/>
    <col min="2569" max="2813" width="9.140625" style="126"/>
    <col min="2814" max="2814" width="6.7109375" style="126" customWidth="1"/>
    <col min="2815" max="2815" width="30.7109375" style="126" customWidth="1"/>
    <col min="2816" max="2821" width="10.7109375" style="126" customWidth="1"/>
    <col min="2822" max="2822" width="15.7109375" style="126" customWidth="1"/>
    <col min="2823" max="2823" width="9.140625" style="126"/>
    <col min="2824" max="2824" width="24.5703125" style="126" customWidth="1"/>
    <col min="2825" max="3069" width="9.140625" style="126"/>
    <col min="3070" max="3070" width="6.7109375" style="126" customWidth="1"/>
    <col min="3071" max="3071" width="30.7109375" style="126" customWidth="1"/>
    <col min="3072" max="3077" width="10.7109375" style="126" customWidth="1"/>
    <col min="3078" max="3078" width="15.7109375" style="126" customWidth="1"/>
    <col min="3079" max="3079" width="9.140625" style="126"/>
    <col min="3080" max="3080" width="24.5703125" style="126" customWidth="1"/>
    <col min="3081" max="3325" width="9.140625" style="126"/>
    <col min="3326" max="3326" width="6.7109375" style="126" customWidth="1"/>
    <col min="3327" max="3327" width="30.7109375" style="126" customWidth="1"/>
    <col min="3328" max="3333" width="10.7109375" style="126" customWidth="1"/>
    <col min="3334" max="3334" width="15.7109375" style="126" customWidth="1"/>
    <col min="3335" max="3335" width="9.140625" style="126"/>
    <col min="3336" max="3336" width="24.5703125" style="126" customWidth="1"/>
    <col min="3337" max="3581" width="9.140625" style="126"/>
    <col min="3582" max="3582" width="6.7109375" style="126" customWidth="1"/>
    <col min="3583" max="3583" width="30.7109375" style="126" customWidth="1"/>
    <col min="3584" max="3589" width="10.7109375" style="126" customWidth="1"/>
    <col min="3590" max="3590" width="15.7109375" style="126" customWidth="1"/>
    <col min="3591" max="3591" width="9.140625" style="126"/>
    <col min="3592" max="3592" width="24.5703125" style="126" customWidth="1"/>
    <col min="3593" max="3837" width="9.140625" style="126"/>
    <col min="3838" max="3838" width="6.7109375" style="126" customWidth="1"/>
    <col min="3839" max="3839" width="30.7109375" style="126" customWidth="1"/>
    <col min="3840" max="3845" width="10.7109375" style="126" customWidth="1"/>
    <col min="3846" max="3846" width="15.7109375" style="126" customWidth="1"/>
    <col min="3847" max="3847" width="9.140625" style="126"/>
    <col min="3848" max="3848" width="24.5703125" style="126" customWidth="1"/>
    <col min="3849" max="4093" width="9.140625" style="126"/>
    <col min="4094" max="4094" width="6.7109375" style="126" customWidth="1"/>
    <col min="4095" max="4095" width="30.7109375" style="126" customWidth="1"/>
    <col min="4096" max="4101" width="10.7109375" style="126" customWidth="1"/>
    <col min="4102" max="4102" width="15.7109375" style="126" customWidth="1"/>
    <col min="4103" max="4103" width="9.140625" style="126"/>
    <col min="4104" max="4104" width="24.5703125" style="126" customWidth="1"/>
    <col min="4105" max="4349" width="9.140625" style="126"/>
    <col min="4350" max="4350" width="6.7109375" style="126" customWidth="1"/>
    <col min="4351" max="4351" width="30.7109375" style="126" customWidth="1"/>
    <col min="4352" max="4357" width="10.7109375" style="126" customWidth="1"/>
    <col min="4358" max="4358" width="15.7109375" style="126" customWidth="1"/>
    <col min="4359" max="4359" width="9.140625" style="126"/>
    <col min="4360" max="4360" width="24.5703125" style="126" customWidth="1"/>
    <col min="4361" max="4605" width="9.140625" style="126"/>
    <col min="4606" max="4606" width="6.7109375" style="126" customWidth="1"/>
    <col min="4607" max="4607" width="30.7109375" style="126" customWidth="1"/>
    <col min="4608" max="4613" width="10.7109375" style="126" customWidth="1"/>
    <col min="4614" max="4614" width="15.7109375" style="126" customWidth="1"/>
    <col min="4615" max="4615" width="9.140625" style="126"/>
    <col min="4616" max="4616" width="24.5703125" style="126" customWidth="1"/>
    <col min="4617" max="4861" width="9.140625" style="126"/>
    <col min="4862" max="4862" width="6.7109375" style="126" customWidth="1"/>
    <col min="4863" max="4863" width="30.7109375" style="126" customWidth="1"/>
    <col min="4864" max="4869" width="10.7109375" style="126" customWidth="1"/>
    <col min="4870" max="4870" width="15.7109375" style="126" customWidth="1"/>
    <col min="4871" max="4871" width="9.140625" style="126"/>
    <col min="4872" max="4872" width="24.5703125" style="126" customWidth="1"/>
    <col min="4873" max="5117" width="9.140625" style="126"/>
    <col min="5118" max="5118" width="6.7109375" style="126" customWidth="1"/>
    <col min="5119" max="5119" width="30.7109375" style="126" customWidth="1"/>
    <col min="5120" max="5125" width="10.7109375" style="126" customWidth="1"/>
    <col min="5126" max="5126" width="15.7109375" style="126" customWidth="1"/>
    <col min="5127" max="5127" width="9.140625" style="126"/>
    <col min="5128" max="5128" width="24.5703125" style="126" customWidth="1"/>
    <col min="5129" max="5373" width="9.140625" style="126"/>
    <col min="5374" max="5374" width="6.7109375" style="126" customWidth="1"/>
    <col min="5375" max="5375" width="30.7109375" style="126" customWidth="1"/>
    <col min="5376" max="5381" width="10.7109375" style="126" customWidth="1"/>
    <col min="5382" max="5382" width="15.7109375" style="126" customWidth="1"/>
    <col min="5383" max="5383" width="9.140625" style="126"/>
    <col min="5384" max="5384" width="24.5703125" style="126" customWidth="1"/>
    <col min="5385" max="5629" width="9.140625" style="126"/>
    <col min="5630" max="5630" width="6.7109375" style="126" customWidth="1"/>
    <col min="5631" max="5631" width="30.7109375" style="126" customWidth="1"/>
    <col min="5632" max="5637" width="10.7109375" style="126" customWidth="1"/>
    <col min="5638" max="5638" width="15.7109375" style="126" customWidth="1"/>
    <col min="5639" max="5639" width="9.140625" style="126"/>
    <col min="5640" max="5640" width="24.5703125" style="126" customWidth="1"/>
    <col min="5641" max="5885" width="9.140625" style="126"/>
    <col min="5886" max="5886" width="6.7109375" style="126" customWidth="1"/>
    <col min="5887" max="5887" width="30.7109375" style="126" customWidth="1"/>
    <col min="5888" max="5893" width="10.7109375" style="126" customWidth="1"/>
    <col min="5894" max="5894" width="15.7109375" style="126" customWidth="1"/>
    <col min="5895" max="5895" width="9.140625" style="126"/>
    <col min="5896" max="5896" width="24.5703125" style="126" customWidth="1"/>
    <col min="5897" max="6141" width="9.140625" style="126"/>
    <col min="6142" max="6142" width="6.7109375" style="126" customWidth="1"/>
    <col min="6143" max="6143" width="30.7109375" style="126" customWidth="1"/>
    <col min="6144" max="6149" width="10.7109375" style="126" customWidth="1"/>
    <col min="6150" max="6150" width="15.7109375" style="126" customWidth="1"/>
    <col min="6151" max="6151" width="9.140625" style="126"/>
    <col min="6152" max="6152" width="24.5703125" style="126" customWidth="1"/>
    <col min="6153" max="6397" width="9.140625" style="126"/>
    <col min="6398" max="6398" width="6.7109375" style="126" customWidth="1"/>
    <col min="6399" max="6399" width="30.7109375" style="126" customWidth="1"/>
    <col min="6400" max="6405" width="10.7109375" style="126" customWidth="1"/>
    <col min="6406" max="6406" width="15.7109375" style="126" customWidth="1"/>
    <col min="6407" max="6407" width="9.140625" style="126"/>
    <col min="6408" max="6408" width="24.5703125" style="126" customWidth="1"/>
    <col min="6409" max="6653" width="9.140625" style="126"/>
    <col min="6654" max="6654" width="6.7109375" style="126" customWidth="1"/>
    <col min="6655" max="6655" width="30.7109375" style="126" customWidth="1"/>
    <col min="6656" max="6661" width="10.7109375" style="126" customWidth="1"/>
    <col min="6662" max="6662" width="15.7109375" style="126" customWidth="1"/>
    <col min="6663" max="6663" width="9.140625" style="126"/>
    <col min="6664" max="6664" width="24.5703125" style="126" customWidth="1"/>
    <col min="6665" max="6909" width="9.140625" style="126"/>
    <col min="6910" max="6910" width="6.7109375" style="126" customWidth="1"/>
    <col min="6911" max="6911" width="30.7109375" style="126" customWidth="1"/>
    <col min="6912" max="6917" width="10.7109375" style="126" customWidth="1"/>
    <col min="6918" max="6918" width="15.7109375" style="126" customWidth="1"/>
    <col min="6919" max="6919" width="9.140625" style="126"/>
    <col min="6920" max="6920" width="24.5703125" style="126" customWidth="1"/>
    <col min="6921" max="7165" width="9.140625" style="126"/>
    <col min="7166" max="7166" width="6.7109375" style="126" customWidth="1"/>
    <col min="7167" max="7167" width="30.7109375" style="126" customWidth="1"/>
    <col min="7168" max="7173" width="10.7109375" style="126" customWidth="1"/>
    <col min="7174" max="7174" width="15.7109375" style="126" customWidth="1"/>
    <col min="7175" max="7175" width="9.140625" style="126"/>
    <col min="7176" max="7176" width="24.5703125" style="126" customWidth="1"/>
    <col min="7177" max="7421" width="9.140625" style="126"/>
    <col min="7422" max="7422" width="6.7109375" style="126" customWidth="1"/>
    <col min="7423" max="7423" width="30.7109375" style="126" customWidth="1"/>
    <col min="7424" max="7429" width="10.7109375" style="126" customWidth="1"/>
    <col min="7430" max="7430" width="15.7109375" style="126" customWidth="1"/>
    <col min="7431" max="7431" width="9.140625" style="126"/>
    <col min="7432" max="7432" width="24.5703125" style="126" customWidth="1"/>
    <col min="7433" max="7677" width="9.140625" style="126"/>
    <col min="7678" max="7678" width="6.7109375" style="126" customWidth="1"/>
    <col min="7679" max="7679" width="30.7109375" style="126" customWidth="1"/>
    <col min="7680" max="7685" width="10.7109375" style="126" customWidth="1"/>
    <col min="7686" max="7686" width="15.7109375" style="126" customWidth="1"/>
    <col min="7687" max="7687" width="9.140625" style="126"/>
    <col min="7688" max="7688" width="24.5703125" style="126" customWidth="1"/>
    <col min="7689" max="7933" width="9.140625" style="126"/>
    <col min="7934" max="7934" width="6.7109375" style="126" customWidth="1"/>
    <col min="7935" max="7935" width="30.7109375" style="126" customWidth="1"/>
    <col min="7936" max="7941" width="10.7109375" style="126" customWidth="1"/>
    <col min="7942" max="7942" width="15.7109375" style="126" customWidth="1"/>
    <col min="7943" max="7943" width="9.140625" style="126"/>
    <col min="7944" max="7944" width="24.5703125" style="126" customWidth="1"/>
    <col min="7945" max="8189" width="9.140625" style="126"/>
    <col min="8190" max="8190" width="6.7109375" style="126" customWidth="1"/>
    <col min="8191" max="8191" width="30.7109375" style="126" customWidth="1"/>
    <col min="8192" max="8197" width="10.7109375" style="126" customWidth="1"/>
    <col min="8198" max="8198" width="15.7109375" style="126" customWidth="1"/>
    <col min="8199" max="8199" width="9.140625" style="126"/>
    <col min="8200" max="8200" width="24.5703125" style="126" customWidth="1"/>
    <col min="8201" max="8445" width="9.140625" style="126"/>
    <col min="8446" max="8446" width="6.7109375" style="126" customWidth="1"/>
    <col min="8447" max="8447" width="30.7109375" style="126" customWidth="1"/>
    <col min="8448" max="8453" width="10.7109375" style="126" customWidth="1"/>
    <col min="8454" max="8454" width="15.7109375" style="126" customWidth="1"/>
    <col min="8455" max="8455" width="9.140625" style="126"/>
    <col min="8456" max="8456" width="24.5703125" style="126" customWidth="1"/>
    <col min="8457" max="8701" width="9.140625" style="126"/>
    <col min="8702" max="8702" width="6.7109375" style="126" customWidth="1"/>
    <col min="8703" max="8703" width="30.7109375" style="126" customWidth="1"/>
    <col min="8704" max="8709" width="10.7109375" style="126" customWidth="1"/>
    <col min="8710" max="8710" width="15.7109375" style="126" customWidth="1"/>
    <col min="8711" max="8711" width="9.140625" style="126"/>
    <col min="8712" max="8712" width="24.5703125" style="126" customWidth="1"/>
    <col min="8713" max="8957" width="9.140625" style="126"/>
    <col min="8958" max="8958" width="6.7109375" style="126" customWidth="1"/>
    <col min="8959" max="8959" width="30.7109375" style="126" customWidth="1"/>
    <col min="8960" max="8965" width="10.7109375" style="126" customWidth="1"/>
    <col min="8966" max="8966" width="15.7109375" style="126" customWidth="1"/>
    <col min="8967" max="8967" width="9.140625" style="126"/>
    <col min="8968" max="8968" width="24.5703125" style="126" customWidth="1"/>
    <col min="8969" max="9213" width="9.140625" style="126"/>
    <col min="9214" max="9214" width="6.7109375" style="126" customWidth="1"/>
    <col min="9215" max="9215" width="30.7109375" style="126" customWidth="1"/>
    <col min="9216" max="9221" width="10.7109375" style="126" customWidth="1"/>
    <col min="9222" max="9222" width="15.7109375" style="126" customWidth="1"/>
    <col min="9223" max="9223" width="9.140625" style="126"/>
    <col min="9224" max="9224" width="24.5703125" style="126" customWidth="1"/>
    <col min="9225" max="9469" width="9.140625" style="126"/>
    <col min="9470" max="9470" width="6.7109375" style="126" customWidth="1"/>
    <col min="9471" max="9471" width="30.7109375" style="126" customWidth="1"/>
    <col min="9472" max="9477" width="10.7109375" style="126" customWidth="1"/>
    <col min="9478" max="9478" width="15.7109375" style="126" customWidth="1"/>
    <col min="9479" max="9479" width="9.140625" style="126"/>
    <col min="9480" max="9480" width="24.5703125" style="126" customWidth="1"/>
    <col min="9481" max="9725" width="9.140625" style="126"/>
    <col min="9726" max="9726" width="6.7109375" style="126" customWidth="1"/>
    <col min="9727" max="9727" width="30.7109375" style="126" customWidth="1"/>
    <col min="9728" max="9733" width="10.7109375" style="126" customWidth="1"/>
    <col min="9734" max="9734" width="15.7109375" style="126" customWidth="1"/>
    <col min="9735" max="9735" width="9.140625" style="126"/>
    <col min="9736" max="9736" width="24.5703125" style="126" customWidth="1"/>
    <col min="9737" max="9981" width="9.140625" style="126"/>
    <col min="9982" max="9982" width="6.7109375" style="126" customWidth="1"/>
    <col min="9983" max="9983" width="30.7109375" style="126" customWidth="1"/>
    <col min="9984" max="9989" width="10.7109375" style="126" customWidth="1"/>
    <col min="9990" max="9990" width="15.7109375" style="126" customWidth="1"/>
    <col min="9991" max="9991" width="9.140625" style="126"/>
    <col min="9992" max="9992" width="24.5703125" style="126" customWidth="1"/>
    <col min="9993" max="10237" width="9.140625" style="126"/>
    <col min="10238" max="10238" width="6.7109375" style="126" customWidth="1"/>
    <col min="10239" max="10239" width="30.7109375" style="126" customWidth="1"/>
    <col min="10240" max="10245" width="10.7109375" style="126" customWidth="1"/>
    <col min="10246" max="10246" width="15.7109375" style="126" customWidth="1"/>
    <col min="10247" max="10247" width="9.140625" style="126"/>
    <col min="10248" max="10248" width="24.5703125" style="126" customWidth="1"/>
    <col min="10249" max="10493" width="9.140625" style="126"/>
    <col min="10494" max="10494" width="6.7109375" style="126" customWidth="1"/>
    <col min="10495" max="10495" width="30.7109375" style="126" customWidth="1"/>
    <col min="10496" max="10501" width="10.7109375" style="126" customWidth="1"/>
    <col min="10502" max="10502" width="15.7109375" style="126" customWidth="1"/>
    <col min="10503" max="10503" width="9.140625" style="126"/>
    <col min="10504" max="10504" width="24.5703125" style="126" customWidth="1"/>
    <col min="10505" max="10749" width="9.140625" style="126"/>
    <col min="10750" max="10750" width="6.7109375" style="126" customWidth="1"/>
    <col min="10751" max="10751" width="30.7109375" style="126" customWidth="1"/>
    <col min="10752" max="10757" width="10.7109375" style="126" customWidth="1"/>
    <col min="10758" max="10758" width="15.7109375" style="126" customWidth="1"/>
    <col min="10759" max="10759" width="9.140625" style="126"/>
    <col min="10760" max="10760" width="24.5703125" style="126" customWidth="1"/>
    <col min="10761" max="11005" width="9.140625" style="126"/>
    <col min="11006" max="11006" width="6.7109375" style="126" customWidth="1"/>
    <col min="11007" max="11007" width="30.7109375" style="126" customWidth="1"/>
    <col min="11008" max="11013" width="10.7109375" style="126" customWidth="1"/>
    <col min="11014" max="11014" width="15.7109375" style="126" customWidth="1"/>
    <col min="11015" max="11015" width="9.140625" style="126"/>
    <col min="11016" max="11016" width="24.5703125" style="126" customWidth="1"/>
    <col min="11017" max="11261" width="9.140625" style="126"/>
    <col min="11262" max="11262" width="6.7109375" style="126" customWidth="1"/>
    <col min="11263" max="11263" width="30.7109375" style="126" customWidth="1"/>
    <col min="11264" max="11269" width="10.7109375" style="126" customWidth="1"/>
    <col min="11270" max="11270" width="15.7109375" style="126" customWidth="1"/>
    <col min="11271" max="11271" width="9.140625" style="126"/>
    <col min="11272" max="11272" width="24.5703125" style="126" customWidth="1"/>
    <col min="11273" max="11517" width="9.140625" style="126"/>
    <col min="11518" max="11518" width="6.7109375" style="126" customWidth="1"/>
    <col min="11519" max="11519" width="30.7109375" style="126" customWidth="1"/>
    <col min="11520" max="11525" width="10.7109375" style="126" customWidth="1"/>
    <col min="11526" max="11526" width="15.7109375" style="126" customWidth="1"/>
    <col min="11527" max="11527" width="9.140625" style="126"/>
    <col min="11528" max="11528" width="24.5703125" style="126" customWidth="1"/>
    <col min="11529" max="11773" width="9.140625" style="126"/>
    <col min="11774" max="11774" width="6.7109375" style="126" customWidth="1"/>
    <col min="11775" max="11775" width="30.7109375" style="126" customWidth="1"/>
    <col min="11776" max="11781" width="10.7109375" style="126" customWidth="1"/>
    <col min="11782" max="11782" width="15.7109375" style="126" customWidth="1"/>
    <col min="11783" max="11783" width="9.140625" style="126"/>
    <col min="11784" max="11784" width="24.5703125" style="126" customWidth="1"/>
    <col min="11785" max="12029" width="9.140625" style="126"/>
    <col min="12030" max="12030" width="6.7109375" style="126" customWidth="1"/>
    <col min="12031" max="12031" width="30.7109375" style="126" customWidth="1"/>
    <col min="12032" max="12037" width="10.7109375" style="126" customWidth="1"/>
    <col min="12038" max="12038" width="15.7109375" style="126" customWidth="1"/>
    <col min="12039" max="12039" width="9.140625" style="126"/>
    <col min="12040" max="12040" width="24.5703125" style="126" customWidth="1"/>
    <col min="12041" max="12285" width="9.140625" style="126"/>
    <col min="12286" max="12286" width="6.7109375" style="126" customWidth="1"/>
    <col min="12287" max="12287" width="30.7109375" style="126" customWidth="1"/>
    <col min="12288" max="12293" width="10.7109375" style="126" customWidth="1"/>
    <col min="12294" max="12294" width="15.7109375" style="126" customWidth="1"/>
    <col min="12295" max="12295" width="9.140625" style="126"/>
    <col min="12296" max="12296" width="24.5703125" style="126" customWidth="1"/>
    <col min="12297" max="12541" width="9.140625" style="126"/>
    <col min="12542" max="12542" width="6.7109375" style="126" customWidth="1"/>
    <col min="12543" max="12543" width="30.7109375" style="126" customWidth="1"/>
    <col min="12544" max="12549" width="10.7109375" style="126" customWidth="1"/>
    <col min="12550" max="12550" width="15.7109375" style="126" customWidth="1"/>
    <col min="12551" max="12551" width="9.140625" style="126"/>
    <col min="12552" max="12552" width="24.5703125" style="126" customWidth="1"/>
    <col min="12553" max="12797" width="9.140625" style="126"/>
    <col min="12798" max="12798" width="6.7109375" style="126" customWidth="1"/>
    <col min="12799" max="12799" width="30.7109375" style="126" customWidth="1"/>
    <col min="12800" max="12805" width="10.7109375" style="126" customWidth="1"/>
    <col min="12806" max="12806" width="15.7109375" style="126" customWidth="1"/>
    <col min="12807" max="12807" width="9.140625" style="126"/>
    <col min="12808" max="12808" width="24.5703125" style="126" customWidth="1"/>
    <col min="12809" max="13053" width="9.140625" style="126"/>
    <col min="13054" max="13054" width="6.7109375" style="126" customWidth="1"/>
    <col min="13055" max="13055" width="30.7109375" style="126" customWidth="1"/>
    <col min="13056" max="13061" width="10.7109375" style="126" customWidth="1"/>
    <col min="13062" max="13062" width="15.7109375" style="126" customWidth="1"/>
    <col min="13063" max="13063" width="9.140625" style="126"/>
    <col min="13064" max="13064" width="24.5703125" style="126" customWidth="1"/>
    <col min="13065" max="13309" width="9.140625" style="126"/>
    <col min="13310" max="13310" width="6.7109375" style="126" customWidth="1"/>
    <col min="13311" max="13311" width="30.7109375" style="126" customWidth="1"/>
    <col min="13312" max="13317" width="10.7109375" style="126" customWidth="1"/>
    <col min="13318" max="13318" width="15.7109375" style="126" customWidth="1"/>
    <col min="13319" max="13319" width="9.140625" style="126"/>
    <col min="13320" max="13320" width="24.5703125" style="126" customWidth="1"/>
    <col min="13321" max="13565" width="9.140625" style="126"/>
    <col min="13566" max="13566" width="6.7109375" style="126" customWidth="1"/>
    <col min="13567" max="13567" width="30.7109375" style="126" customWidth="1"/>
    <col min="13568" max="13573" width="10.7109375" style="126" customWidth="1"/>
    <col min="13574" max="13574" width="15.7109375" style="126" customWidth="1"/>
    <col min="13575" max="13575" width="9.140625" style="126"/>
    <col min="13576" max="13576" width="24.5703125" style="126" customWidth="1"/>
    <col min="13577" max="13821" width="9.140625" style="126"/>
    <col min="13822" max="13822" width="6.7109375" style="126" customWidth="1"/>
    <col min="13823" max="13823" width="30.7109375" style="126" customWidth="1"/>
    <col min="13824" max="13829" width="10.7109375" style="126" customWidth="1"/>
    <col min="13830" max="13830" width="15.7109375" style="126" customWidth="1"/>
    <col min="13831" max="13831" width="9.140625" style="126"/>
    <col min="13832" max="13832" width="24.5703125" style="126" customWidth="1"/>
    <col min="13833" max="14077" width="9.140625" style="126"/>
    <col min="14078" max="14078" width="6.7109375" style="126" customWidth="1"/>
    <col min="14079" max="14079" width="30.7109375" style="126" customWidth="1"/>
    <col min="14080" max="14085" width="10.7109375" style="126" customWidth="1"/>
    <col min="14086" max="14086" width="15.7109375" style="126" customWidth="1"/>
    <col min="14087" max="14087" width="9.140625" style="126"/>
    <col min="14088" max="14088" width="24.5703125" style="126" customWidth="1"/>
    <col min="14089" max="14333" width="9.140625" style="126"/>
    <col min="14334" max="14334" width="6.7109375" style="126" customWidth="1"/>
    <col min="14335" max="14335" width="30.7109375" style="126" customWidth="1"/>
    <col min="14336" max="14341" width="10.7109375" style="126" customWidth="1"/>
    <col min="14342" max="14342" width="15.7109375" style="126" customWidth="1"/>
    <col min="14343" max="14343" width="9.140625" style="126"/>
    <col min="14344" max="14344" width="24.5703125" style="126" customWidth="1"/>
    <col min="14345" max="14589" width="9.140625" style="126"/>
    <col min="14590" max="14590" width="6.7109375" style="126" customWidth="1"/>
    <col min="14591" max="14591" width="30.7109375" style="126" customWidth="1"/>
    <col min="14592" max="14597" width="10.7109375" style="126" customWidth="1"/>
    <col min="14598" max="14598" width="15.7109375" style="126" customWidth="1"/>
    <col min="14599" max="14599" width="9.140625" style="126"/>
    <col min="14600" max="14600" width="24.5703125" style="126" customWidth="1"/>
    <col min="14601" max="14845" width="9.140625" style="126"/>
    <col min="14846" max="14846" width="6.7109375" style="126" customWidth="1"/>
    <col min="14847" max="14847" width="30.7109375" style="126" customWidth="1"/>
    <col min="14848" max="14853" width="10.7109375" style="126" customWidth="1"/>
    <col min="14854" max="14854" width="15.7109375" style="126" customWidth="1"/>
    <col min="14855" max="14855" width="9.140625" style="126"/>
    <col min="14856" max="14856" width="24.5703125" style="126" customWidth="1"/>
    <col min="14857" max="15101" width="9.140625" style="126"/>
    <col min="15102" max="15102" width="6.7109375" style="126" customWidth="1"/>
    <col min="15103" max="15103" width="30.7109375" style="126" customWidth="1"/>
    <col min="15104" max="15109" width="10.7109375" style="126" customWidth="1"/>
    <col min="15110" max="15110" width="15.7109375" style="126" customWidth="1"/>
    <col min="15111" max="15111" width="9.140625" style="126"/>
    <col min="15112" max="15112" width="24.5703125" style="126" customWidth="1"/>
    <col min="15113" max="15357" width="9.140625" style="126"/>
    <col min="15358" max="15358" width="6.7109375" style="126" customWidth="1"/>
    <col min="15359" max="15359" width="30.7109375" style="126" customWidth="1"/>
    <col min="15360" max="15365" width="10.7109375" style="126" customWidth="1"/>
    <col min="15366" max="15366" width="15.7109375" style="126" customWidth="1"/>
    <col min="15367" max="15367" width="9.140625" style="126"/>
    <col min="15368" max="15368" width="24.5703125" style="126" customWidth="1"/>
    <col min="15369" max="15613" width="9.140625" style="126"/>
    <col min="15614" max="15614" width="6.7109375" style="126" customWidth="1"/>
    <col min="15615" max="15615" width="30.7109375" style="126" customWidth="1"/>
    <col min="15616" max="15621" width="10.7109375" style="126" customWidth="1"/>
    <col min="15622" max="15622" width="15.7109375" style="126" customWidth="1"/>
    <col min="15623" max="15623" width="9.140625" style="126"/>
    <col min="15624" max="15624" width="24.5703125" style="126" customWidth="1"/>
    <col min="15625" max="15869" width="9.140625" style="126"/>
    <col min="15870" max="15870" width="6.7109375" style="126" customWidth="1"/>
    <col min="15871" max="15871" width="30.7109375" style="126" customWidth="1"/>
    <col min="15872" max="15877" width="10.7109375" style="126" customWidth="1"/>
    <col min="15878" max="15878" width="15.7109375" style="126" customWidth="1"/>
    <col min="15879" max="15879" width="9.140625" style="126"/>
    <col min="15880" max="15880" width="24.5703125" style="126" customWidth="1"/>
    <col min="15881" max="16125" width="9.140625" style="126"/>
    <col min="16126" max="16126" width="6.7109375" style="126" customWidth="1"/>
    <col min="16127" max="16127" width="30.7109375" style="126" customWidth="1"/>
    <col min="16128" max="16133" width="10.7109375" style="126" customWidth="1"/>
    <col min="16134" max="16134" width="15.7109375" style="126" customWidth="1"/>
    <col min="16135" max="16135" width="9.140625" style="126"/>
    <col min="16136" max="16136" width="24.5703125" style="126" customWidth="1"/>
    <col min="16137" max="16384" width="9.140625" style="126"/>
  </cols>
  <sheetData>
    <row r="1" spans="1:15">
      <c r="A1" s="122"/>
      <c r="B1" s="123"/>
      <c r="C1" s="124"/>
      <c r="D1" s="124"/>
      <c r="E1" s="124"/>
      <c r="F1" s="124"/>
      <c r="G1" s="124"/>
      <c r="H1" s="125"/>
      <c r="I1" s="125"/>
      <c r="J1" s="125"/>
      <c r="K1" s="125"/>
      <c r="L1" s="125"/>
      <c r="M1" s="125"/>
      <c r="N1" s="125"/>
      <c r="O1" s="123"/>
    </row>
    <row r="2" spans="1:15" ht="13.5">
      <c r="A2" s="127"/>
      <c r="B2" s="128"/>
      <c r="C2" s="129"/>
      <c r="D2" s="130"/>
      <c r="E2" s="131"/>
      <c r="F2" s="132"/>
      <c r="G2" s="132"/>
      <c r="O2" s="133"/>
    </row>
    <row r="3" spans="1:15" ht="13.5">
      <c r="A3" s="134"/>
      <c r="B3" s="128"/>
      <c r="C3" s="129"/>
      <c r="D3" s="130"/>
      <c r="E3" s="130"/>
      <c r="F3" s="132"/>
      <c r="G3" s="132"/>
      <c r="O3" s="135"/>
    </row>
    <row r="4" spans="1:15" ht="13.5">
      <c r="A4" s="136"/>
      <c r="B4" s="128"/>
      <c r="C4" s="129" t="s">
        <v>92</v>
      </c>
      <c r="D4" s="132"/>
      <c r="E4" s="132"/>
      <c r="F4" s="132"/>
      <c r="G4" s="132"/>
      <c r="O4" s="133"/>
    </row>
    <row r="5" spans="1:15" ht="13.5">
      <c r="A5" s="134"/>
      <c r="B5" s="128"/>
      <c r="C5" s="137"/>
      <c r="D5" s="138"/>
      <c r="E5" s="138"/>
      <c r="F5" s="138"/>
      <c r="G5" s="138"/>
      <c r="O5" s="139"/>
    </row>
    <row r="6" spans="1:15" ht="28.5" customHeight="1">
      <c r="A6" s="127"/>
      <c r="B6" s="128"/>
      <c r="C6" s="255" t="s">
        <v>137</v>
      </c>
      <c r="D6" s="259"/>
      <c r="E6" s="259"/>
      <c r="F6" s="259"/>
      <c r="G6" s="259"/>
      <c r="H6" s="259"/>
      <c r="I6" s="250"/>
      <c r="J6" s="250"/>
      <c r="K6" s="250"/>
      <c r="L6" s="250"/>
      <c r="M6" s="250"/>
      <c r="N6" s="250"/>
      <c r="O6" s="140"/>
    </row>
    <row r="7" spans="1:15" ht="13.5">
      <c r="A7" s="127"/>
      <c r="B7" s="128"/>
      <c r="C7" s="141"/>
      <c r="D7" s="132"/>
      <c r="E7" s="132"/>
      <c r="F7" s="132"/>
      <c r="G7" s="132"/>
      <c r="H7" s="142"/>
      <c r="I7" s="142"/>
      <c r="J7" s="142"/>
      <c r="K7" s="142"/>
      <c r="L7" s="142"/>
      <c r="M7" s="142"/>
      <c r="N7" s="142"/>
      <c r="O7" s="139"/>
    </row>
    <row r="8" spans="1:15" ht="13.5">
      <c r="A8" s="127"/>
      <c r="B8" s="128"/>
      <c r="C8" s="141" t="s">
        <v>104</v>
      </c>
      <c r="D8" s="132"/>
      <c r="E8" s="132"/>
      <c r="F8" s="132"/>
      <c r="G8" s="132"/>
      <c r="H8" s="142"/>
      <c r="I8" s="142"/>
      <c r="J8" s="142"/>
      <c r="K8" s="142"/>
      <c r="L8" s="142"/>
      <c r="M8" s="142"/>
      <c r="N8" s="142"/>
      <c r="O8" s="139"/>
    </row>
    <row r="9" spans="1:15" ht="14.25" thickBot="1">
      <c r="A9" s="143"/>
      <c r="B9" s="144"/>
      <c r="C9" s="145"/>
      <c r="D9" s="145"/>
      <c r="E9" s="145"/>
      <c r="F9" s="146"/>
      <c r="G9" s="146"/>
      <c r="H9" s="147"/>
      <c r="I9" s="147"/>
      <c r="J9" s="147"/>
      <c r="K9" s="147"/>
      <c r="L9" s="147"/>
      <c r="M9" s="147"/>
      <c r="N9" s="147"/>
      <c r="O9" s="148"/>
    </row>
    <row r="10" spans="1:15" ht="8.25" customHeight="1" thickBot="1">
      <c r="A10" s="149"/>
      <c r="C10" s="150"/>
      <c r="D10" s="151"/>
      <c r="E10" s="151"/>
      <c r="F10" s="152"/>
      <c r="G10" s="152"/>
      <c r="H10" s="152"/>
      <c r="I10" s="152"/>
      <c r="J10" s="152"/>
      <c r="K10" s="152"/>
      <c r="L10" s="152"/>
      <c r="M10" s="152"/>
      <c r="N10" s="152"/>
      <c r="O10" s="153"/>
    </row>
    <row r="11" spans="1:15" ht="12.75" customHeight="1">
      <c r="A11" s="154"/>
      <c r="B11" s="155"/>
      <c r="C11" s="256" t="s">
        <v>93</v>
      </c>
      <c r="D11" s="257"/>
      <c r="E11" s="257"/>
      <c r="F11" s="257"/>
      <c r="G11" s="257"/>
      <c r="H11" s="257"/>
      <c r="I11" s="257"/>
      <c r="J11" s="257"/>
      <c r="K11" s="257"/>
      <c r="L11" s="257"/>
      <c r="M11" s="257"/>
      <c r="N11" s="258"/>
      <c r="O11" s="156"/>
    </row>
    <row r="12" spans="1:15">
      <c r="A12" s="157" t="s">
        <v>5</v>
      </c>
      <c r="B12" s="158" t="s">
        <v>94</v>
      </c>
      <c r="C12" s="159">
        <v>1</v>
      </c>
      <c r="D12" s="159">
        <v>2</v>
      </c>
      <c r="E12" s="160">
        <v>3</v>
      </c>
      <c r="F12" s="159">
        <v>4</v>
      </c>
      <c r="G12" s="159">
        <v>5</v>
      </c>
      <c r="H12" s="159">
        <v>6</v>
      </c>
      <c r="I12" s="159">
        <v>7</v>
      </c>
      <c r="J12" s="159">
        <v>8</v>
      </c>
      <c r="K12" s="159">
        <v>9</v>
      </c>
      <c r="L12" s="159">
        <v>10</v>
      </c>
      <c r="M12" s="159">
        <v>11</v>
      </c>
      <c r="N12" s="159">
        <v>12</v>
      </c>
      <c r="O12" s="161" t="s">
        <v>95</v>
      </c>
    </row>
    <row r="13" spans="1:15" ht="14.25" thickBot="1">
      <c r="A13" s="162"/>
      <c r="B13" s="163"/>
      <c r="C13" s="164">
        <v>30</v>
      </c>
      <c r="D13" s="164">
        <v>60</v>
      </c>
      <c r="E13" s="165">
        <v>90</v>
      </c>
      <c r="F13" s="164">
        <v>120</v>
      </c>
      <c r="G13" s="164">
        <v>150</v>
      </c>
      <c r="H13" s="164">
        <v>180</v>
      </c>
      <c r="I13" s="164">
        <v>210</v>
      </c>
      <c r="J13" s="164">
        <v>240</v>
      </c>
      <c r="K13" s="164">
        <v>270</v>
      </c>
      <c r="L13" s="164">
        <v>300</v>
      </c>
      <c r="M13" s="164">
        <v>330</v>
      </c>
      <c r="N13" s="164">
        <v>360</v>
      </c>
      <c r="O13" s="166" t="s">
        <v>6</v>
      </c>
    </row>
    <row r="14" spans="1:15" ht="13.5">
      <c r="A14" s="167"/>
      <c r="B14" s="168"/>
      <c r="C14" s="169"/>
      <c r="D14" s="169"/>
      <c r="E14" s="170"/>
      <c r="F14" s="171"/>
      <c r="G14" s="172"/>
      <c r="H14" s="172"/>
      <c r="I14" s="172"/>
      <c r="J14" s="172"/>
      <c r="K14" s="172"/>
      <c r="L14" s="172"/>
      <c r="M14" s="172"/>
      <c r="N14" s="172"/>
      <c r="O14" s="173"/>
    </row>
    <row r="15" spans="1:15" ht="38.25">
      <c r="A15" s="174" t="s">
        <v>96</v>
      </c>
      <c r="B15" s="175" t="s">
        <v>136</v>
      </c>
      <c r="C15" s="176">
        <v>0</v>
      </c>
      <c r="D15" s="176">
        <v>0</v>
      </c>
      <c r="E15" s="176">
        <v>0</v>
      </c>
      <c r="F15" s="176">
        <v>0</v>
      </c>
      <c r="G15" s="176">
        <v>0</v>
      </c>
      <c r="H15" s="176">
        <v>0</v>
      </c>
      <c r="I15" s="176">
        <v>0</v>
      </c>
      <c r="J15" s="176">
        <v>0</v>
      </c>
      <c r="K15" s="176">
        <v>0</v>
      </c>
      <c r="L15" s="176">
        <v>0</v>
      </c>
      <c r="M15" s="176">
        <v>0</v>
      </c>
      <c r="N15" s="176">
        <v>0</v>
      </c>
      <c r="O15" s="177">
        <f>SUM(C15:N15)</f>
        <v>0</v>
      </c>
    </row>
    <row r="16" spans="1:15" ht="12.75">
      <c r="A16" s="174"/>
      <c r="B16" s="175"/>
      <c r="C16" s="178">
        <f t="shared" ref="C16:J16" si="0">$O16*C15</f>
        <v>0</v>
      </c>
      <c r="D16" s="178">
        <f t="shared" si="0"/>
        <v>0</v>
      </c>
      <c r="E16" s="178">
        <f t="shared" si="0"/>
        <v>0</v>
      </c>
      <c r="F16" s="178">
        <f t="shared" si="0"/>
        <v>0</v>
      </c>
      <c r="G16" s="178">
        <f t="shared" si="0"/>
        <v>0</v>
      </c>
      <c r="H16" s="178">
        <f t="shared" si="0"/>
        <v>0</v>
      </c>
      <c r="I16" s="178">
        <f t="shared" si="0"/>
        <v>0</v>
      </c>
      <c r="J16" s="178">
        <f t="shared" si="0"/>
        <v>0</v>
      </c>
      <c r="K16" s="178">
        <f>$O16*K15</f>
        <v>0</v>
      </c>
      <c r="L16" s="178">
        <f>$O16*L15</f>
        <v>0</v>
      </c>
      <c r="M16" s="178">
        <f>$O16*M15</f>
        <v>0</v>
      </c>
      <c r="N16" s="178">
        <f>$O16*N15</f>
        <v>0</v>
      </c>
      <c r="O16" s="179">
        <f>(PLANILHA!F18+PLANILHA!F33+PLANILHA!F28)*(1+PLANILHA!$F$8)</f>
        <v>0</v>
      </c>
    </row>
    <row r="17" spans="1:15" ht="5.25" customHeight="1">
      <c r="A17" s="174"/>
      <c r="B17" s="175"/>
      <c r="C17" s="180"/>
      <c r="D17" s="180"/>
      <c r="E17" s="181"/>
      <c r="F17" s="181"/>
      <c r="G17" s="181"/>
      <c r="H17" s="181"/>
      <c r="I17" s="181"/>
      <c r="J17" s="181"/>
      <c r="K17" s="181"/>
      <c r="L17" s="181"/>
      <c r="M17" s="181"/>
      <c r="N17" s="181"/>
      <c r="O17" s="182"/>
    </row>
    <row r="18" spans="1:15" ht="12.75">
      <c r="A18" s="174" t="s">
        <v>97</v>
      </c>
      <c r="B18" s="175" t="s">
        <v>113</v>
      </c>
      <c r="C18" s="176">
        <v>0</v>
      </c>
      <c r="D18" s="176">
        <v>0</v>
      </c>
      <c r="E18" s="176">
        <v>0</v>
      </c>
      <c r="F18" s="183"/>
      <c r="G18" s="183"/>
      <c r="H18" s="183"/>
      <c r="I18" s="183"/>
      <c r="J18" s="183"/>
      <c r="K18" s="183"/>
      <c r="L18" s="183"/>
      <c r="M18" s="183"/>
      <c r="N18" s="183"/>
      <c r="O18" s="177">
        <f>SUM(C18:N18)</f>
        <v>0</v>
      </c>
    </row>
    <row r="19" spans="1:15" ht="12.75">
      <c r="A19" s="174"/>
      <c r="B19" s="175"/>
      <c r="C19" s="178">
        <f>$O19*C18</f>
        <v>0</v>
      </c>
      <c r="D19" s="178">
        <f>$O19*D18</f>
        <v>0</v>
      </c>
      <c r="E19" s="178">
        <f>$O19*E18</f>
        <v>0</v>
      </c>
      <c r="F19" s="178"/>
      <c r="G19" s="178"/>
      <c r="H19" s="178"/>
      <c r="I19" s="178"/>
      <c r="J19" s="178"/>
      <c r="K19" s="178"/>
      <c r="L19" s="178"/>
      <c r="M19" s="178"/>
      <c r="N19" s="178"/>
      <c r="O19" s="179">
        <f>(PLANILHA!F38+PLANILHA!F58)*(1+PLANILHA!$F$8)</f>
        <v>0</v>
      </c>
    </row>
    <row r="20" spans="1:15" ht="5.25" customHeight="1">
      <c r="A20" s="174"/>
      <c r="B20" s="175"/>
      <c r="C20" s="180"/>
      <c r="D20" s="180"/>
      <c r="E20" s="181"/>
      <c r="F20" s="180"/>
      <c r="G20" s="180"/>
      <c r="H20" s="180"/>
      <c r="I20" s="180"/>
      <c r="J20" s="180"/>
      <c r="K20" s="180"/>
      <c r="L20" s="180"/>
      <c r="M20" s="180"/>
      <c r="N20" s="180"/>
      <c r="O20" s="182"/>
    </row>
    <row r="21" spans="1:15" ht="12.75">
      <c r="A21" s="174" t="s">
        <v>98</v>
      </c>
      <c r="B21" s="175" t="s">
        <v>114</v>
      </c>
      <c r="C21" s="183"/>
      <c r="D21" s="183"/>
      <c r="E21" s="176">
        <v>0</v>
      </c>
      <c r="F21" s="176">
        <v>0</v>
      </c>
      <c r="G21" s="176">
        <v>0</v>
      </c>
      <c r="H21" s="183"/>
      <c r="I21" s="183"/>
      <c r="J21" s="183"/>
      <c r="K21" s="183"/>
      <c r="L21" s="183"/>
      <c r="M21" s="183"/>
      <c r="N21" s="183"/>
      <c r="O21" s="177">
        <f>SUM(C21:N21)</f>
        <v>0</v>
      </c>
    </row>
    <row r="22" spans="1:15" ht="12.75">
      <c r="A22" s="174"/>
      <c r="B22" s="175"/>
      <c r="C22" s="178"/>
      <c r="D22" s="178"/>
      <c r="E22" s="178">
        <f>$O22*E21</f>
        <v>0</v>
      </c>
      <c r="F22" s="178">
        <f>$O22*F21</f>
        <v>0</v>
      </c>
      <c r="G22" s="178">
        <f>$O22*G21</f>
        <v>0</v>
      </c>
      <c r="H22" s="178"/>
      <c r="I22" s="178"/>
      <c r="J22" s="178"/>
      <c r="K22" s="178"/>
      <c r="L22" s="178"/>
      <c r="M22" s="178"/>
      <c r="N22" s="178"/>
      <c r="O22" s="179">
        <f>(PLANILHA!F70+PLANILHA!F78)*(1+PLANILHA!$F$8)</f>
        <v>0</v>
      </c>
    </row>
    <row r="23" spans="1:15" ht="5.25" customHeight="1">
      <c r="A23" s="174"/>
      <c r="B23" s="175"/>
      <c r="C23" s="180"/>
      <c r="D23" s="180"/>
      <c r="E23" s="181"/>
      <c r="F23" s="180"/>
      <c r="G23" s="180"/>
      <c r="H23" s="180"/>
      <c r="I23" s="180"/>
      <c r="J23" s="180"/>
      <c r="K23" s="180"/>
      <c r="L23" s="180"/>
      <c r="M23" s="180"/>
      <c r="N23" s="180"/>
      <c r="O23" s="182"/>
    </row>
    <row r="24" spans="1:15" ht="25.5">
      <c r="A24" s="174" t="s">
        <v>98</v>
      </c>
      <c r="B24" s="175" t="s">
        <v>115</v>
      </c>
      <c r="C24" s="183"/>
      <c r="D24" s="183"/>
      <c r="E24" s="183"/>
      <c r="F24" s="183"/>
      <c r="G24" s="183"/>
      <c r="H24" s="176">
        <v>0</v>
      </c>
      <c r="I24" s="176">
        <v>0</v>
      </c>
      <c r="J24" s="176">
        <v>0</v>
      </c>
      <c r="K24" s="176">
        <v>0</v>
      </c>
      <c r="L24" s="183"/>
      <c r="M24" s="183"/>
      <c r="N24" s="183"/>
      <c r="O24" s="177">
        <f>SUM(C24:N24)</f>
        <v>0</v>
      </c>
    </row>
    <row r="25" spans="1:15" ht="12.75">
      <c r="A25" s="174"/>
      <c r="B25" s="175"/>
      <c r="C25" s="178">
        <f>$O25*C24</f>
        <v>0</v>
      </c>
      <c r="D25" s="178">
        <f>$O25*D24</f>
        <v>0</v>
      </c>
      <c r="E25" s="178"/>
      <c r="F25" s="178"/>
      <c r="G25" s="178"/>
      <c r="H25" s="178">
        <f t="shared" ref="H25:J25" si="1">$O25*H24</f>
        <v>0</v>
      </c>
      <c r="I25" s="178">
        <f t="shared" si="1"/>
        <v>0</v>
      </c>
      <c r="J25" s="178">
        <f t="shared" si="1"/>
        <v>0</v>
      </c>
      <c r="K25" s="178">
        <f>$O25*K24</f>
        <v>0</v>
      </c>
      <c r="L25" s="178"/>
      <c r="M25" s="178"/>
      <c r="N25" s="178"/>
      <c r="O25" s="179">
        <f>(PLANILHA!F93+PLANILHA!F86)*(1+PLANILHA!$F$8)</f>
        <v>0</v>
      </c>
    </row>
    <row r="26" spans="1:15" ht="5.25" customHeight="1">
      <c r="A26" s="174"/>
      <c r="B26" s="175"/>
      <c r="C26" s="180"/>
      <c r="D26" s="180"/>
      <c r="E26" s="178"/>
      <c r="F26" s="180"/>
      <c r="G26" s="178"/>
      <c r="H26" s="178"/>
      <c r="I26" s="178"/>
      <c r="J26" s="178"/>
      <c r="K26" s="178"/>
      <c r="L26" s="178"/>
      <c r="M26" s="178"/>
      <c r="N26" s="178"/>
      <c r="O26" s="179"/>
    </row>
    <row r="27" spans="1:15" ht="12.75">
      <c r="A27" s="174" t="s">
        <v>99</v>
      </c>
      <c r="B27" s="175" t="s">
        <v>116</v>
      </c>
      <c r="C27" s="183"/>
      <c r="D27" s="183"/>
      <c r="E27" s="183"/>
      <c r="F27" s="183"/>
      <c r="G27" s="183"/>
      <c r="H27" s="183"/>
      <c r="I27" s="183"/>
      <c r="J27" s="176">
        <v>0</v>
      </c>
      <c r="K27" s="176">
        <v>0</v>
      </c>
      <c r="L27" s="176">
        <v>0</v>
      </c>
      <c r="M27" s="176">
        <v>0</v>
      </c>
      <c r="N27" s="183"/>
      <c r="O27" s="177">
        <f>SUM(C27:N27)</f>
        <v>0</v>
      </c>
    </row>
    <row r="28" spans="1:15" ht="12.75">
      <c r="A28" s="174"/>
      <c r="B28" s="175"/>
      <c r="C28" s="178"/>
      <c r="D28" s="178"/>
      <c r="E28" s="178"/>
      <c r="F28" s="178"/>
      <c r="G28" s="178"/>
      <c r="H28" s="178"/>
      <c r="I28" s="178"/>
      <c r="J28" s="178">
        <f t="shared" ref="J28:L28" si="2">$O28*J27</f>
        <v>0</v>
      </c>
      <c r="K28" s="178">
        <f t="shared" si="2"/>
        <v>0</v>
      </c>
      <c r="L28" s="178">
        <f t="shared" si="2"/>
        <v>0</v>
      </c>
      <c r="M28" s="178">
        <f>$O28*M27</f>
        <v>0</v>
      </c>
      <c r="N28" s="178"/>
      <c r="O28" s="179">
        <f>(PLANILHA!F112+PLANILHA!F137)*(1+PLANILHA!$F$8)</f>
        <v>0</v>
      </c>
    </row>
    <row r="29" spans="1:15" ht="5.25" customHeight="1">
      <c r="A29" s="174"/>
      <c r="B29" s="175"/>
      <c r="C29" s="180"/>
      <c r="D29" s="180"/>
      <c r="E29" s="178"/>
      <c r="F29" s="184"/>
      <c r="G29" s="178"/>
      <c r="H29" s="178"/>
      <c r="I29" s="178"/>
      <c r="J29" s="178"/>
      <c r="K29" s="178"/>
      <c r="L29" s="178"/>
      <c r="M29" s="178"/>
      <c r="N29" s="178"/>
      <c r="O29" s="179"/>
    </row>
    <row r="30" spans="1:15" ht="25.5">
      <c r="A30" s="174" t="s">
        <v>100</v>
      </c>
      <c r="B30" s="175" t="s">
        <v>117</v>
      </c>
      <c r="C30" s="183"/>
      <c r="D30" s="183"/>
      <c r="E30" s="183"/>
      <c r="F30" s="183"/>
      <c r="G30" s="176">
        <v>0</v>
      </c>
      <c r="H30" s="176">
        <v>0</v>
      </c>
      <c r="I30" s="176">
        <v>0</v>
      </c>
      <c r="J30" s="176">
        <v>0</v>
      </c>
      <c r="K30" s="176">
        <v>0</v>
      </c>
      <c r="L30" s="183"/>
      <c r="M30" s="183"/>
      <c r="N30" s="183"/>
      <c r="O30" s="177">
        <f>SUM(C30:N30)</f>
        <v>0</v>
      </c>
    </row>
    <row r="31" spans="1:15" ht="12.75">
      <c r="A31" s="174"/>
      <c r="B31" s="175"/>
      <c r="C31" s="178"/>
      <c r="D31" s="178"/>
      <c r="E31" s="178"/>
      <c r="F31" s="178"/>
      <c r="G31" s="178">
        <f t="shared" ref="G31:I31" si="3">$O31*G30</f>
        <v>0</v>
      </c>
      <c r="H31" s="178">
        <f t="shared" si="3"/>
        <v>0</v>
      </c>
      <c r="I31" s="178">
        <f t="shared" si="3"/>
        <v>0</v>
      </c>
      <c r="J31" s="178">
        <f>$O31*J30</f>
        <v>0</v>
      </c>
      <c r="K31" s="178">
        <f>$O31*K30</f>
        <v>0</v>
      </c>
      <c r="L31" s="178"/>
      <c r="M31" s="178"/>
      <c r="N31" s="178"/>
      <c r="O31" s="179">
        <f>(PLANILHA!F143+PLANILHA!F193)*(1+PLANILHA!$F$8)</f>
        <v>0</v>
      </c>
    </row>
    <row r="32" spans="1:15" ht="5.25" customHeight="1">
      <c r="A32" s="174"/>
      <c r="B32" s="175"/>
      <c r="C32" s="180"/>
      <c r="D32" s="180"/>
      <c r="E32" s="178"/>
      <c r="F32" s="178"/>
      <c r="G32" s="178"/>
      <c r="H32" s="178"/>
      <c r="I32" s="178"/>
      <c r="J32" s="178"/>
      <c r="K32" s="178"/>
      <c r="L32" s="178"/>
      <c r="M32" s="178"/>
      <c r="N32" s="178"/>
      <c r="O32" s="179"/>
    </row>
    <row r="33" spans="1:15" ht="12.75">
      <c r="A33" s="174" t="s">
        <v>101</v>
      </c>
      <c r="B33" s="175" t="s">
        <v>118</v>
      </c>
      <c r="C33" s="183"/>
      <c r="D33" s="183"/>
      <c r="E33" s="178"/>
      <c r="F33" s="184"/>
      <c r="G33" s="176">
        <v>0</v>
      </c>
      <c r="H33" s="176">
        <v>0</v>
      </c>
      <c r="I33" s="176">
        <v>0</v>
      </c>
      <c r="J33" s="176">
        <v>0</v>
      </c>
      <c r="K33" s="176">
        <v>0</v>
      </c>
      <c r="L33" s="183"/>
      <c r="M33" s="183"/>
      <c r="N33" s="183"/>
      <c r="O33" s="177">
        <f>SUM(C33:N33)</f>
        <v>0</v>
      </c>
    </row>
    <row r="34" spans="1:15" ht="12.75">
      <c r="A34" s="174"/>
      <c r="B34" s="175"/>
      <c r="C34" s="178"/>
      <c r="D34" s="178"/>
      <c r="E34" s="178"/>
      <c r="F34" s="178"/>
      <c r="G34" s="178">
        <f t="shared" ref="G34:K34" si="4">$O34*G33</f>
        <v>0</v>
      </c>
      <c r="H34" s="178">
        <f t="shared" si="4"/>
        <v>0</v>
      </c>
      <c r="I34" s="178">
        <f t="shared" si="4"/>
        <v>0</v>
      </c>
      <c r="J34" s="178">
        <f t="shared" si="4"/>
        <v>0</v>
      </c>
      <c r="K34" s="178">
        <f t="shared" si="4"/>
        <v>0</v>
      </c>
      <c r="L34" s="178"/>
      <c r="M34" s="178"/>
      <c r="N34" s="178"/>
      <c r="O34" s="179">
        <f>(PLANILHA!F226+PLANILHA!F335)*(1+PLANILHA!$F$8)</f>
        <v>0</v>
      </c>
    </row>
    <row r="35" spans="1:15" ht="5.25" customHeight="1">
      <c r="A35" s="174"/>
      <c r="B35" s="175"/>
      <c r="C35" s="180"/>
      <c r="D35" s="180"/>
      <c r="E35" s="178"/>
      <c r="F35" s="184"/>
      <c r="G35" s="178"/>
      <c r="H35" s="178"/>
      <c r="I35" s="178"/>
      <c r="J35" s="178"/>
      <c r="K35" s="178"/>
      <c r="L35" s="178"/>
      <c r="M35" s="178"/>
      <c r="N35" s="178"/>
      <c r="O35" s="179"/>
    </row>
    <row r="36" spans="1:15" ht="25.5">
      <c r="A36" s="174" t="s">
        <v>102</v>
      </c>
      <c r="B36" s="175" t="s">
        <v>119</v>
      </c>
      <c r="C36" s="183"/>
      <c r="D36" s="183"/>
      <c r="E36" s="178"/>
      <c r="F36" s="184"/>
      <c r="G36" s="183"/>
      <c r="H36" s="183"/>
      <c r="I36" s="183"/>
      <c r="J36" s="183"/>
      <c r="K36" s="183"/>
      <c r="L36" s="176">
        <v>0</v>
      </c>
      <c r="M36" s="176">
        <v>0</v>
      </c>
      <c r="N36" s="183"/>
      <c r="O36" s="177">
        <f>SUM(C36:N36)</f>
        <v>0</v>
      </c>
    </row>
    <row r="37" spans="1:15" ht="12.75">
      <c r="A37" s="174"/>
      <c r="B37" s="175"/>
      <c r="C37" s="178"/>
      <c r="D37" s="178"/>
      <c r="E37" s="178"/>
      <c r="F37" s="178"/>
      <c r="G37" s="178"/>
      <c r="H37" s="178"/>
      <c r="I37" s="178"/>
      <c r="J37" s="178"/>
      <c r="K37" s="178"/>
      <c r="L37" s="178">
        <f>$O37*L36</f>
        <v>0</v>
      </c>
      <c r="M37" s="178">
        <f>$O37*M36</f>
        <v>0</v>
      </c>
      <c r="N37" s="178"/>
      <c r="O37" s="179">
        <f>(PLANILHA!F356+PLANILHA!F378)*(1+PLANILHA!$F$8)</f>
        <v>0</v>
      </c>
    </row>
    <row r="38" spans="1:15" ht="5.25" customHeight="1">
      <c r="A38" s="174"/>
      <c r="B38" s="175"/>
      <c r="C38" s="180"/>
      <c r="D38" s="180"/>
      <c r="E38" s="178"/>
      <c r="F38" s="184"/>
      <c r="G38" s="178"/>
      <c r="H38" s="178"/>
      <c r="I38" s="178"/>
      <c r="J38" s="178"/>
      <c r="K38" s="178"/>
      <c r="L38" s="178"/>
      <c r="M38" s="178"/>
      <c r="N38" s="178"/>
      <c r="O38" s="179"/>
    </row>
    <row r="39" spans="1:15" ht="25.5">
      <c r="A39" s="174" t="s">
        <v>2</v>
      </c>
      <c r="B39" s="175" t="s">
        <v>120</v>
      </c>
      <c r="C39" s="183"/>
      <c r="D39" s="183"/>
      <c r="E39" s="183"/>
      <c r="F39" s="183"/>
      <c r="G39" s="183"/>
      <c r="H39" s="183"/>
      <c r="I39" s="183"/>
      <c r="J39" s="183"/>
      <c r="K39" s="176">
        <v>0</v>
      </c>
      <c r="L39" s="176">
        <v>0</v>
      </c>
      <c r="M39" s="183"/>
      <c r="N39" s="183"/>
      <c r="O39" s="177">
        <f>SUM(C39:N39)</f>
        <v>0</v>
      </c>
    </row>
    <row r="40" spans="1:15" ht="12.75">
      <c r="A40" s="174"/>
      <c r="B40" s="175"/>
      <c r="C40" s="178"/>
      <c r="D40" s="178"/>
      <c r="E40" s="178"/>
      <c r="F40" s="178"/>
      <c r="G40" s="178"/>
      <c r="H40" s="178"/>
      <c r="I40" s="178"/>
      <c r="J40" s="178"/>
      <c r="K40" s="178">
        <f>$O40*K39</f>
        <v>0</v>
      </c>
      <c r="L40" s="178">
        <f>$O40*L39</f>
        <v>0</v>
      </c>
      <c r="M40" s="178"/>
      <c r="N40" s="178"/>
      <c r="O40" s="179">
        <f>(PLANILHA!F381+PLANILHA!F385)*(1+PLANILHA!$F$8)</f>
        <v>0</v>
      </c>
    </row>
    <row r="41" spans="1:15" ht="5.25" customHeight="1">
      <c r="A41" s="174"/>
      <c r="B41" s="175"/>
      <c r="C41" s="180"/>
      <c r="D41" s="180"/>
      <c r="E41" s="181"/>
      <c r="F41" s="180"/>
      <c r="G41" s="180"/>
      <c r="H41" s="180"/>
      <c r="I41" s="180"/>
      <c r="J41" s="180"/>
      <c r="K41" s="180"/>
      <c r="L41" s="180"/>
      <c r="M41" s="180"/>
      <c r="N41" s="180"/>
      <c r="O41" s="182"/>
    </row>
    <row r="42" spans="1:15" ht="25.5">
      <c r="A42" s="174" t="s">
        <v>122</v>
      </c>
      <c r="B42" s="175" t="s">
        <v>121</v>
      </c>
      <c r="C42" s="183"/>
      <c r="D42" s="183"/>
      <c r="E42" s="183"/>
      <c r="F42" s="183"/>
      <c r="G42" s="183"/>
      <c r="H42" s="183"/>
      <c r="I42" s="183"/>
      <c r="J42" s="183"/>
      <c r="K42" s="183"/>
      <c r="L42" s="183"/>
      <c r="M42" s="176">
        <v>0</v>
      </c>
      <c r="N42" s="176">
        <v>0</v>
      </c>
      <c r="O42" s="177">
        <f>SUM(C42:N42)</f>
        <v>0</v>
      </c>
    </row>
    <row r="43" spans="1:15" ht="12.75">
      <c r="A43" s="174"/>
      <c r="B43" s="175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>
        <f>$O43*M42</f>
        <v>0</v>
      </c>
      <c r="N43" s="178">
        <f>$O43*N42</f>
        <v>0</v>
      </c>
      <c r="O43" s="179">
        <f>(PLANILHA!F396+PLANILHA!F409)*(1+PLANILHA!$F$8)</f>
        <v>0</v>
      </c>
    </row>
    <row r="44" spans="1:15" ht="5.25" customHeight="1">
      <c r="A44" s="174"/>
      <c r="B44" s="175"/>
      <c r="C44" s="180"/>
      <c r="D44" s="180"/>
      <c r="E44" s="178"/>
      <c r="F44" s="180"/>
      <c r="G44" s="178"/>
      <c r="H44" s="178"/>
      <c r="I44" s="178"/>
      <c r="J44" s="178"/>
      <c r="K44" s="178"/>
      <c r="L44" s="178"/>
      <c r="M44" s="178"/>
      <c r="N44" s="178"/>
      <c r="O44" s="179"/>
    </row>
    <row r="45" spans="1:15" ht="25.5">
      <c r="A45" s="174" t="s">
        <v>123</v>
      </c>
      <c r="B45" s="175" t="s">
        <v>125</v>
      </c>
      <c r="C45" s="183"/>
      <c r="D45" s="183"/>
      <c r="E45" s="183"/>
      <c r="F45" s="183"/>
      <c r="G45" s="183"/>
      <c r="H45" s="183"/>
      <c r="I45" s="183"/>
      <c r="J45" s="176">
        <v>0</v>
      </c>
      <c r="K45" s="176">
        <v>0</v>
      </c>
      <c r="L45" s="183"/>
      <c r="M45" s="183"/>
      <c r="N45" s="183"/>
      <c r="O45" s="177">
        <f>SUM(C45:N45)</f>
        <v>0</v>
      </c>
    </row>
    <row r="46" spans="1:15" ht="12.75">
      <c r="A46" s="174"/>
      <c r="B46" s="175"/>
      <c r="C46" s="178"/>
      <c r="D46" s="178"/>
      <c r="E46" s="178"/>
      <c r="F46" s="178"/>
      <c r="G46" s="178"/>
      <c r="H46" s="178"/>
      <c r="I46" s="178"/>
      <c r="J46" s="178">
        <f t="shared" ref="J46:K46" si="5">$O46*J45</f>
        <v>0</v>
      </c>
      <c r="K46" s="178">
        <f t="shared" si="5"/>
        <v>0</v>
      </c>
      <c r="L46" s="178"/>
      <c r="M46" s="178"/>
      <c r="N46" s="178"/>
      <c r="O46" s="179">
        <f>(PLANILHA!F417+PLANILHA!F478)*(1+PLANILHA!$F$8)</f>
        <v>0</v>
      </c>
    </row>
    <row r="47" spans="1:15" ht="5.25" customHeight="1">
      <c r="A47" s="174"/>
      <c r="B47" s="175"/>
      <c r="C47" s="180"/>
      <c r="D47" s="180"/>
      <c r="E47" s="178"/>
      <c r="F47" s="184"/>
      <c r="G47" s="178"/>
      <c r="H47" s="178"/>
      <c r="I47" s="178"/>
      <c r="J47" s="178"/>
      <c r="K47" s="178"/>
      <c r="L47" s="178"/>
      <c r="M47" s="178"/>
      <c r="N47" s="178"/>
      <c r="O47" s="179"/>
    </row>
    <row r="48" spans="1:15" ht="12.75">
      <c r="A48" s="174" t="s">
        <v>124</v>
      </c>
      <c r="B48" s="175" t="s">
        <v>126</v>
      </c>
      <c r="C48" s="183"/>
      <c r="D48" s="183"/>
      <c r="E48" s="183"/>
      <c r="F48" s="183"/>
      <c r="G48" s="183"/>
      <c r="H48" s="183"/>
      <c r="I48" s="183"/>
      <c r="J48" s="183"/>
      <c r="K48" s="183"/>
      <c r="L48" s="176">
        <v>0</v>
      </c>
      <c r="M48" s="176">
        <v>0</v>
      </c>
      <c r="N48" s="183"/>
      <c r="O48" s="177">
        <f>SUM(C48:N48)</f>
        <v>0</v>
      </c>
    </row>
    <row r="49" spans="1:15" ht="12.75">
      <c r="A49" s="174"/>
      <c r="B49" s="175"/>
      <c r="C49" s="178"/>
      <c r="D49" s="178"/>
      <c r="E49" s="178"/>
      <c r="F49" s="178"/>
      <c r="G49" s="178"/>
      <c r="H49" s="178"/>
      <c r="I49" s="178"/>
      <c r="J49" s="178"/>
      <c r="K49" s="178"/>
      <c r="L49" s="178">
        <f>$O49*L48</f>
        <v>0</v>
      </c>
      <c r="M49" s="178">
        <f>$O49*M48</f>
        <v>0</v>
      </c>
      <c r="N49" s="178"/>
      <c r="O49" s="179">
        <f>(PLANILHA!F507+PLANILHA!F521)*(1+PLANILHA!$F$8)</f>
        <v>0</v>
      </c>
    </row>
    <row r="50" spans="1:15" ht="5.25" customHeight="1">
      <c r="A50" s="174"/>
      <c r="B50" s="175"/>
      <c r="C50" s="180"/>
      <c r="D50" s="180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9"/>
    </row>
    <row r="51" spans="1:15" ht="12.75">
      <c r="A51" s="174" t="s">
        <v>16</v>
      </c>
      <c r="B51" s="175" t="s">
        <v>127</v>
      </c>
      <c r="C51" s="183"/>
      <c r="D51" s="183"/>
      <c r="E51" s="178"/>
      <c r="F51" s="184"/>
      <c r="G51" s="183"/>
      <c r="H51" s="183"/>
      <c r="I51" s="183"/>
      <c r="J51" s="176">
        <v>0</v>
      </c>
      <c r="K51" s="183"/>
      <c r="L51" s="183"/>
      <c r="M51" s="183"/>
      <c r="N51" s="176">
        <v>0</v>
      </c>
      <c r="O51" s="177">
        <f>SUM(C51:N51)</f>
        <v>0</v>
      </c>
    </row>
    <row r="52" spans="1:15" ht="12.75">
      <c r="A52" s="174"/>
      <c r="B52" s="175"/>
      <c r="C52" s="178"/>
      <c r="D52" s="178"/>
      <c r="E52" s="178"/>
      <c r="F52" s="178"/>
      <c r="G52" s="178"/>
      <c r="H52" s="178"/>
      <c r="I52" s="178"/>
      <c r="J52" s="178">
        <f t="shared" ref="J52" si="6">$O52*J51</f>
        <v>0</v>
      </c>
      <c r="K52" s="178"/>
      <c r="L52" s="178"/>
      <c r="M52" s="178"/>
      <c r="N52" s="178">
        <f t="shared" ref="N52" si="7">$O52*N51</f>
        <v>0</v>
      </c>
      <c r="O52" s="179">
        <f>(PLANILHA!F526)*(1+PLANILHA!$F$8)</f>
        <v>0</v>
      </c>
    </row>
    <row r="53" spans="1:15" ht="5.25" customHeight="1">
      <c r="A53" s="174"/>
      <c r="B53" s="175"/>
      <c r="C53" s="180"/>
      <c r="D53" s="180"/>
      <c r="E53" s="178"/>
      <c r="F53" s="184"/>
      <c r="G53" s="178"/>
      <c r="H53" s="178"/>
      <c r="I53" s="178"/>
      <c r="J53" s="178"/>
      <c r="K53" s="178"/>
      <c r="L53" s="178"/>
      <c r="M53" s="178"/>
      <c r="N53" s="178"/>
      <c r="O53" s="179"/>
    </row>
    <row r="54" spans="1:15" ht="12.75">
      <c r="A54" s="174" t="s">
        <v>8</v>
      </c>
      <c r="B54" s="175" t="s">
        <v>471</v>
      </c>
      <c r="C54" s="183"/>
      <c r="D54" s="183"/>
      <c r="E54" s="178"/>
      <c r="F54" s="184"/>
      <c r="G54" s="183"/>
      <c r="H54" s="183"/>
      <c r="I54" s="183"/>
      <c r="J54" s="183"/>
      <c r="K54" s="183"/>
      <c r="L54" s="183"/>
      <c r="M54" s="183"/>
      <c r="N54" s="176">
        <v>0</v>
      </c>
      <c r="O54" s="177">
        <f>SUM(C54:N54)</f>
        <v>0</v>
      </c>
    </row>
    <row r="55" spans="1:15" ht="12.75">
      <c r="A55" s="174"/>
      <c r="B55" s="175"/>
      <c r="C55" s="178"/>
      <c r="D55" s="178"/>
      <c r="E55" s="178"/>
      <c r="F55" s="178"/>
      <c r="G55" s="178"/>
      <c r="H55" s="178"/>
      <c r="I55" s="178"/>
      <c r="J55" s="178"/>
      <c r="K55" s="178"/>
      <c r="L55" s="178"/>
      <c r="M55" s="178"/>
      <c r="N55" s="178">
        <f t="shared" ref="N55" si="8">$O55*N54</f>
        <v>0</v>
      </c>
      <c r="O55" s="179">
        <f>(PLANILHA!F530)*(1+PLANILHA!$F$8)</f>
        <v>0</v>
      </c>
    </row>
    <row r="56" spans="1:15" ht="5.25" customHeight="1" thickBot="1">
      <c r="A56" s="174"/>
      <c r="B56" s="175"/>
      <c r="C56" s="180"/>
      <c r="D56" s="180"/>
      <c r="E56" s="178"/>
      <c r="F56" s="184"/>
      <c r="G56" s="178"/>
      <c r="H56" s="178"/>
      <c r="I56" s="178"/>
      <c r="J56" s="178"/>
      <c r="K56" s="178"/>
      <c r="L56" s="178"/>
      <c r="M56" s="178"/>
      <c r="N56" s="178"/>
      <c r="O56" s="179"/>
    </row>
    <row r="57" spans="1:15">
      <c r="A57" s="185"/>
      <c r="B57" s="186"/>
      <c r="C57" s="187"/>
      <c r="D57" s="187"/>
      <c r="E57" s="187"/>
      <c r="F57" s="187"/>
      <c r="G57" s="187"/>
      <c r="H57" s="187"/>
      <c r="I57" s="187"/>
      <c r="J57" s="187"/>
      <c r="K57" s="187"/>
      <c r="L57" s="187"/>
      <c r="M57" s="187"/>
      <c r="N57" s="187"/>
      <c r="O57" s="188"/>
    </row>
    <row r="58" spans="1:15">
      <c r="A58" s="189"/>
      <c r="B58" s="190" t="s">
        <v>103</v>
      </c>
      <c r="C58" s="191">
        <f>SUM(,C28,C25,C19,C16,C31,C34,C37,C55,C40,C43,C46,C49,C22,C52)</f>
        <v>0</v>
      </c>
      <c r="D58" s="191">
        <f t="shared" ref="D58:N58" si="9">SUM(,D28,D25,D19,D16,D31,D34,D37,D55,D40,D43,D46,D49,D22,D52)</f>
        <v>0</v>
      </c>
      <c r="E58" s="191">
        <f t="shared" si="9"/>
        <v>0</v>
      </c>
      <c r="F58" s="191">
        <f t="shared" si="9"/>
        <v>0</v>
      </c>
      <c r="G58" s="191">
        <f t="shared" si="9"/>
        <v>0</v>
      </c>
      <c r="H58" s="191">
        <f t="shared" si="9"/>
        <v>0</v>
      </c>
      <c r="I58" s="191">
        <f t="shared" si="9"/>
        <v>0</v>
      </c>
      <c r="J58" s="191">
        <f t="shared" si="9"/>
        <v>0</v>
      </c>
      <c r="K58" s="191">
        <f t="shared" si="9"/>
        <v>0</v>
      </c>
      <c r="L58" s="191">
        <f t="shared" si="9"/>
        <v>0</v>
      </c>
      <c r="M58" s="191">
        <f t="shared" si="9"/>
        <v>0</v>
      </c>
      <c r="N58" s="191">
        <f t="shared" si="9"/>
        <v>0</v>
      </c>
      <c r="O58" s="192">
        <f>SUM(,O28,O25,O19,O16,O31,O34,O37,O55,O40,O43,O46,O49,O22,O52)</f>
        <v>0</v>
      </c>
    </row>
    <row r="59" spans="1:15" ht="12.75" thickBot="1">
      <c r="A59" s="193"/>
      <c r="B59" s="194"/>
      <c r="C59" s="195"/>
      <c r="D59" s="195"/>
      <c r="E59" s="195"/>
      <c r="F59" s="195"/>
      <c r="G59" s="195"/>
      <c r="H59" s="195"/>
      <c r="I59" s="195"/>
      <c r="J59" s="195"/>
      <c r="K59" s="195"/>
      <c r="L59" s="195"/>
      <c r="M59" s="195"/>
      <c r="N59" s="195"/>
      <c r="O59" s="196"/>
    </row>
    <row r="60" spans="1:15" ht="13.5">
      <c r="A60" s="197"/>
      <c r="B60" s="190"/>
      <c r="C60" s="198"/>
      <c r="D60" s="198"/>
      <c r="E60" s="198"/>
      <c r="F60" s="199"/>
      <c r="G60" s="199"/>
      <c r="H60" s="199"/>
      <c r="I60" s="199"/>
      <c r="J60" s="199"/>
      <c r="K60" s="199"/>
      <c r="L60" s="199"/>
      <c r="M60" s="199"/>
      <c r="N60" s="199"/>
      <c r="O60" s="200"/>
    </row>
    <row r="61" spans="1:15" ht="13.5">
      <c r="A61" s="197"/>
      <c r="B61" s="190"/>
      <c r="C61" s="198"/>
      <c r="D61" s="198"/>
      <c r="E61" s="198"/>
      <c r="F61" s="199"/>
      <c r="G61" s="199"/>
      <c r="H61" s="199"/>
      <c r="I61" s="199"/>
      <c r="J61" s="199"/>
      <c r="K61" s="199"/>
      <c r="L61" s="199"/>
      <c r="M61" s="199"/>
      <c r="N61" s="199"/>
      <c r="O61" s="200"/>
    </row>
    <row r="62" spans="1:15" ht="13.5">
      <c r="A62" s="201"/>
      <c r="B62" s="141"/>
      <c r="C62" s="141"/>
      <c r="D62" s="202"/>
      <c r="F62" s="141"/>
      <c r="G62" s="141"/>
      <c r="H62" s="141"/>
      <c r="I62" s="141"/>
      <c r="J62" s="141"/>
      <c r="K62" s="141"/>
      <c r="L62" s="141"/>
      <c r="M62" s="141"/>
      <c r="N62" s="141"/>
      <c r="O62" s="203"/>
    </row>
    <row r="63" spans="1:15">
      <c r="A63" s="204"/>
      <c r="B63" s="137"/>
      <c r="C63" s="137"/>
      <c r="D63" s="205"/>
      <c r="F63" s="137"/>
      <c r="G63" s="137"/>
      <c r="H63" s="137"/>
      <c r="I63" s="137"/>
      <c r="J63" s="137"/>
      <c r="K63" s="137"/>
      <c r="L63" s="137"/>
      <c r="M63" s="137"/>
      <c r="N63" s="137"/>
      <c r="O63" s="206"/>
    </row>
    <row r="64" spans="1:15" ht="12.75" thickBot="1">
      <c r="A64" s="207"/>
      <c r="B64" s="147"/>
      <c r="C64" s="147"/>
      <c r="D64" s="147"/>
      <c r="E64" s="147"/>
      <c r="F64" s="147"/>
      <c r="G64" s="147"/>
      <c r="H64" s="147"/>
      <c r="I64" s="147"/>
      <c r="J64" s="147"/>
      <c r="K64" s="147"/>
      <c r="L64" s="147"/>
      <c r="M64" s="147"/>
      <c r="N64" s="147"/>
      <c r="O64" s="208"/>
    </row>
    <row r="65" spans="1:15">
      <c r="A65" s="209"/>
      <c r="B65" s="210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211"/>
      <c r="N65" s="211"/>
      <c r="O65" s="211"/>
    </row>
    <row r="66" spans="1:15">
      <c r="A66" s="137"/>
      <c r="B66" s="137"/>
      <c r="C66" s="137"/>
      <c r="D66" s="137"/>
      <c r="E66" s="137"/>
      <c r="F66" s="137"/>
      <c r="G66" s="137"/>
      <c r="H66" s="137"/>
      <c r="I66" s="137"/>
      <c r="J66" s="137"/>
      <c r="K66" s="137"/>
      <c r="L66" s="137"/>
      <c r="M66" s="137"/>
      <c r="N66" s="137"/>
      <c r="O66" s="137"/>
    </row>
    <row r="67" spans="1:15" ht="13.5">
      <c r="A67" s="130"/>
      <c r="O67" s="212"/>
    </row>
    <row r="68" spans="1:15" ht="13.5">
      <c r="A68" s="138"/>
      <c r="O68" s="137"/>
    </row>
    <row r="69" spans="1:15" ht="13.5">
      <c r="A69" s="132"/>
      <c r="B69" s="141"/>
      <c r="C69" s="141"/>
      <c r="D69" s="132"/>
      <c r="E69" s="132"/>
      <c r="F69" s="213"/>
      <c r="G69" s="213"/>
      <c r="H69" s="213"/>
      <c r="I69" s="213"/>
      <c r="J69" s="213"/>
      <c r="K69" s="213"/>
      <c r="L69" s="213"/>
      <c r="M69" s="213"/>
      <c r="N69" s="213"/>
      <c r="O69" s="214"/>
    </row>
    <row r="70" spans="1:15" ht="13.5">
      <c r="A70" s="138"/>
      <c r="B70" s="137"/>
      <c r="C70" s="137"/>
      <c r="D70" s="138"/>
      <c r="E70" s="138"/>
      <c r="F70" s="138"/>
      <c r="G70" s="138"/>
      <c r="H70" s="138"/>
      <c r="I70" s="138"/>
      <c r="J70" s="138"/>
      <c r="K70" s="138"/>
      <c r="L70" s="138"/>
      <c r="M70" s="138"/>
      <c r="N70" s="138"/>
      <c r="O70" s="137"/>
    </row>
    <row r="71" spans="1:15" ht="13.5">
      <c r="A71" s="130"/>
      <c r="B71" s="141"/>
      <c r="C71" s="141"/>
      <c r="D71" s="132"/>
      <c r="E71" s="132"/>
      <c r="F71" s="132"/>
      <c r="G71" s="132"/>
      <c r="H71" s="132"/>
      <c r="I71" s="132"/>
      <c r="J71" s="132"/>
      <c r="K71" s="132"/>
      <c r="L71" s="132"/>
      <c r="M71" s="132"/>
      <c r="N71" s="132"/>
      <c r="O71" s="130"/>
    </row>
    <row r="72" spans="1:15" ht="13.5">
      <c r="A72" s="130"/>
      <c r="B72" s="141"/>
      <c r="C72" s="141"/>
      <c r="D72" s="132"/>
      <c r="E72" s="132"/>
      <c r="F72" s="132"/>
      <c r="G72" s="132"/>
      <c r="H72" s="132"/>
      <c r="I72" s="132"/>
      <c r="J72" s="132"/>
      <c r="K72" s="132"/>
      <c r="L72" s="132"/>
      <c r="M72" s="132"/>
      <c r="N72" s="132"/>
      <c r="O72" s="130"/>
    </row>
    <row r="73" spans="1:15" ht="13.5">
      <c r="A73" s="130"/>
      <c r="B73" s="141"/>
      <c r="C73" s="141"/>
      <c r="D73" s="132"/>
      <c r="E73" s="132"/>
      <c r="F73" s="132"/>
      <c r="G73" s="132"/>
      <c r="H73" s="132"/>
      <c r="I73" s="132"/>
      <c r="J73" s="132"/>
      <c r="K73" s="132"/>
      <c r="L73" s="132"/>
      <c r="M73" s="132"/>
      <c r="N73" s="132"/>
      <c r="O73" s="130"/>
    </row>
    <row r="74" spans="1:15" ht="13.5">
      <c r="A74" s="130"/>
      <c r="B74" s="141"/>
      <c r="C74" s="141"/>
      <c r="D74" s="132"/>
      <c r="E74" s="132"/>
      <c r="F74" s="132"/>
      <c r="G74" s="132"/>
      <c r="H74" s="132"/>
      <c r="I74" s="132"/>
      <c r="J74" s="132"/>
      <c r="K74" s="132"/>
      <c r="L74" s="132"/>
      <c r="M74" s="132"/>
      <c r="N74" s="132"/>
      <c r="O74" s="130"/>
    </row>
    <row r="75" spans="1:15" ht="13.5">
      <c r="A75" s="130"/>
      <c r="B75" s="141"/>
      <c r="C75" s="141"/>
      <c r="D75" s="132"/>
      <c r="E75" s="132"/>
      <c r="F75" s="132"/>
      <c r="G75" s="132"/>
      <c r="H75" s="132"/>
      <c r="I75" s="132"/>
      <c r="J75" s="132"/>
      <c r="K75" s="132"/>
      <c r="L75" s="132"/>
      <c r="M75" s="132"/>
      <c r="N75" s="132"/>
      <c r="O75" s="130"/>
    </row>
    <row r="76" spans="1:15" ht="13.5">
      <c r="A76" s="138"/>
      <c r="B76" s="137"/>
      <c r="C76" s="130"/>
      <c r="D76" s="130"/>
      <c r="E76" s="130"/>
      <c r="F76" s="132"/>
      <c r="G76" s="132"/>
      <c r="H76" s="132"/>
      <c r="I76" s="132"/>
      <c r="J76" s="132"/>
      <c r="K76" s="132"/>
      <c r="L76" s="132"/>
      <c r="M76" s="132"/>
      <c r="N76" s="132"/>
      <c r="O76" s="138"/>
    </row>
    <row r="77" spans="1:15" ht="13.5">
      <c r="A77" s="152"/>
      <c r="C77" s="150"/>
      <c r="D77" s="151"/>
      <c r="E77" s="151"/>
      <c r="F77" s="152"/>
      <c r="G77" s="152"/>
      <c r="H77" s="152"/>
      <c r="I77" s="152"/>
      <c r="J77" s="152"/>
      <c r="K77" s="152"/>
      <c r="L77" s="152"/>
      <c r="M77" s="152"/>
      <c r="N77" s="152"/>
      <c r="O77" s="151"/>
    </row>
    <row r="78" spans="1:15" ht="13.5">
      <c r="A78" s="215"/>
      <c r="B78" s="216"/>
      <c r="C78" s="216"/>
      <c r="D78" s="216"/>
      <c r="E78" s="216"/>
      <c r="F78" s="216"/>
      <c r="G78" s="216"/>
      <c r="H78" s="216"/>
      <c r="I78" s="216"/>
      <c r="J78" s="216"/>
      <c r="K78" s="216"/>
      <c r="L78" s="216"/>
      <c r="M78" s="216"/>
      <c r="N78" s="216"/>
      <c r="O78" s="216"/>
    </row>
    <row r="79" spans="1:15">
      <c r="A79" s="216"/>
      <c r="B79" s="216"/>
      <c r="C79" s="216"/>
      <c r="D79" s="216"/>
      <c r="E79" s="216"/>
      <c r="F79" s="216"/>
      <c r="G79" s="216"/>
      <c r="H79" s="216"/>
      <c r="I79" s="216"/>
      <c r="J79" s="216"/>
      <c r="K79" s="216"/>
      <c r="L79" s="216"/>
      <c r="M79" s="216"/>
      <c r="N79" s="216"/>
      <c r="O79" s="216"/>
    </row>
    <row r="80" spans="1:15" ht="13.5">
      <c r="A80" s="216"/>
      <c r="B80" s="217"/>
      <c r="C80" s="216"/>
      <c r="D80" s="216"/>
      <c r="E80" s="216"/>
      <c r="F80" s="216"/>
      <c r="G80" s="216"/>
      <c r="H80" s="216"/>
      <c r="I80" s="216"/>
      <c r="J80" s="216"/>
      <c r="K80" s="216"/>
      <c r="L80" s="216"/>
      <c r="M80" s="216"/>
      <c r="N80" s="216"/>
      <c r="O80" s="216"/>
    </row>
    <row r="81" spans="1:15">
      <c r="A81" s="209"/>
      <c r="B81" s="210"/>
      <c r="C81" s="211"/>
      <c r="D81" s="211"/>
      <c r="E81" s="211"/>
      <c r="F81" s="211"/>
      <c r="G81" s="211"/>
      <c r="H81" s="211"/>
      <c r="I81" s="211"/>
      <c r="J81" s="211"/>
      <c r="K81" s="211"/>
      <c r="L81" s="211"/>
      <c r="M81" s="211"/>
      <c r="N81" s="211"/>
      <c r="O81" s="211"/>
    </row>
    <row r="82" spans="1:15">
      <c r="A82" s="209"/>
      <c r="B82" s="218"/>
      <c r="C82" s="219"/>
      <c r="D82" s="219"/>
      <c r="E82" s="219"/>
      <c r="F82" s="219"/>
      <c r="G82" s="219"/>
      <c r="H82" s="219"/>
      <c r="I82" s="219"/>
      <c r="J82" s="219"/>
      <c r="K82" s="219"/>
      <c r="L82" s="219"/>
      <c r="M82" s="219"/>
      <c r="N82" s="219"/>
      <c r="O82" s="211"/>
    </row>
    <row r="83" spans="1:15">
      <c r="A83" s="209"/>
      <c r="B83" s="218"/>
      <c r="C83" s="220"/>
      <c r="D83" s="220"/>
      <c r="E83" s="220"/>
      <c r="F83" s="220"/>
      <c r="G83" s="220"/>
      <c r="H83" s="220"/>
      <c r="I83" s="220"/>
      <c r="J83" s="220"/>
      <c r="K83" s="220"/>
      <c r="L83" s="220"/>
      <c r="M83" s="220"/>
      <c r="N83" s="220"/>
      <c r="O83" s="220"/>
    </row>
    <row r="84" spans="1:15">
      <c r="A84" s="209"/>
      <c r="B84" s="218"/>
      <c r="C84" s="221"/>
      <c r="D84" s="221"/>
      <c r="E84" s="221"/>
      <c r="F84" s="221"/>
      <c r="G84" s="221"/>
      <c r="H84" s="221"/>
      <c r="I84" s="221"/>
      <c r="J84" s="221"/>
      <c r="K84" s="221"/>
      <c r="L84" s="221"/>
      <c r="M84" s="221"/>
      <c r="N84" s="221"/>
      <c r="O84" s="220"/>
    </row>
    <row r="85" spans="1:15">
      <c r="A85" s="209"/>
      <c r="B85" s="218"/>
      <c r="C85" s="219"/>
      <c r="D85" s="219"/>
      <c r="E85" s="222"/>
      <c r="F85" s="222"/>
      <c r="G85" s="222"/>
      <c r="H85" s="222"/>
      <c r="I85" s="222"/>
      <c r="J85" s="222"/>
      <c r="K85" s="222"/>
      <c r="L85" s="222"/>
      <c r="M85" s="222"/>
      <c r="N85" s="222"/>
      <c r="O85" s="211"/>
    </row>
    <row r="86" spans="1:15">
      <c r="A86" s="209"/>
      <c r="B86" s="218"/>
      <c r="C86" s="220"/>
      <c r="D86" s="220"/>
      <c r="E86" s="220"/>
      <c r="F86" s="220"/>
      <c r="G86" s="220"/>
      <c r="H86" s="220"/>
      <c r="I86" s="220"/>
      <c r="J86" s="220"/>
      <c r="K86" s="220"/>
      <c r="L86" s="220"/>
      <c r="M86" s="220"/>
      <c r="N86" s="220"/>
      <c r="O86" s="220"/>
    </row>
    <row r="87" spans="1:15">
      <c r="A87" s="209"/>
      <c r="B87" s="218"/>
      <c r="C87" s="221"/>
      <c r="D87" s="221"/>
      <c r="E87" s="221"/>
      <c r="F87" s="221"/>
      <c r="G87" s="221"/>
      <c r="H87" s="221"/>
      <c r="I87" s="221"/>
      <c r="J87" s="221"/>
      <c r="K87" s="221"/>
      <c r="L87" s="221"/>
      <c r="M87" s="221"/>
      <c r="N87" s="221"/>
      <c r="O87" s="220"/>
    </row>
    <row r="88" spans="1:15">
      <c r="A88" s="209"/>
      <c r="B88" s="218"/>
      <c r="C88" s="219"/>
      <c r="D88" s="219"/>
      <c r="E88" s="219"/>
      <c r="F88" s="222"/>
      <c r="G88" s="222"/>
      <c r="H88" s="222"/>
      <c r="I88" s="222"/>
      <c r="J88" s="222"/>
      <c r="K88" s="222"/>
      <c r="L88" s="222"/>
      <c r="M88" s="222"/>
      <c r="N88" s="222"/>
      <c r="O88" s="211"/>
    </row>
    <row r="89" spans="1:15">
      <c r="A89" s="209"/>
      <c r="B89" s="218"/>
      <c r="C89" s="220"/>
      <c r="D89" s="220"/>
      <c r="E89" s="220"/>
      <c r="F89" s="220"/>
      <c r="G89" s="220"/>
      <c r="H89" s="220"/>
      <c r="I89" s="220"/>
      <c r="J89" s="220"/>
      <c r="K89" s="220"/>
      <c r="L89" s="220"/>
      <c r="M89" s="220"/>
      <c r="N89" s="220"/>
      <c r="O89" s="220"/>
    </row>
    <row r="90" spans="1:15">
      <c r="A90" s="209"/>
      <c r="B90" s="218"/>
      <c r="C90" s="221"/>
      <c r="D90" s="221"/>
      <c r="E90" s="221"/>
      <c r="F90" s="221"/>
      <c r="G90" s="221"/>
      <c r="H90" s="221"/>
      <c r="I90" s="221"/>
      <c r="J90" s="221"/>
      <c r="K90" s="221"/>
      <c r="L90" s="221"/>
      <c r="M90" s="221"/>
      <c r="N90" s="221"/>
      <c r="O90" s="220"/>
    </row>
    <row r="91" spans="1:15">
      <c r="A91" s="223"/>
      <c r="B91" s="218"/>
      <c r="C91" s="220"/>
      <c r="D91" s="224"/>
      <c r="E91" s="224"/>
      <c r="F91" s="225"/>
      <c r="G91" s="225"/>
      <c r="H91" s="225"/>
      <c r="I91" s="225"/>
      <c r="J91" s="225"/>
      <c r="K91" s="225"/>
      <c r="L91" s="225"/>
      <c r="M91" s="225"/>
      <c r="N91" s="225"/>
      <c r="O91" s="225"/>
    </row>
    <row r="92" spans="1:15">
      <c r="A92" s="225"/>
      <c r="B92" s="190"/>
      <c r="C92" s="220"/>
      <c r="D92" s="220"/>
      <c r="E92" s="220"/>
      <c r="F92" s="220"/>
      <c r="G92" s="220"/>
      <c r="H92" s="220"/>
      <c r="I92" s="220"/>
      <c r="J92" s="220"/>
      <c r="K92" s="220"/>
      <c r="L92" s="220"/>
      <c r="M92" s="220"/>
      <c r="N92" s="220"/>
      <c r="O92" s="220"/>
    </row>
    <row r="93" spans="1:15">
      <c r="A93" s="225"/>
      <c r="B93" s="190"/>
      <c r="C93" s="226"/>
      <c r="D93" s="226"/>
      <c r="E93" s="226"/>
      <c r="F93" s="226"/>
      <c r="G93" s="226"/>
      <c r="H93" s="226"/>
      <c r="I93" s="226"/>
      <c r="J93" s="226"/>
      <c r="K93" s="226"/>
      <c r="L93" s="226"/>
      <c r="M93" s="226"/>
      <c r="N93" s="226"/>
      <c r="O93" s="226"/>
    </row>
    <row r="94" spans="1:15" ht="13.5">
      <c r="A94" s="225"/>
      <c r="B94" s="218"/>
      <c r="C94" s="220"/>
      <c r="D94" s="227"/>
      <c r="E94" s="227"/>
      <c r="F94" s="227"/>
      <c r="G94" s="227"/>
      <c r="H94" s="227"/>
      <c r="I94" s="227"/>
      <c r="J94" s="227"/>
      <c r="K94" s="227"/>
      <c r="L94" s="227"/>
      <c r="M94" s="227"/>
      <c r="N94" s="227"/>
      <c r="O94" s="225"/>
    </row>
    <row r="95" spans="1:15">
      <c r="A95" s="225"/>
      <c r="B95" s="190"/>
      <c r="C95" s="220"/>
      <c r="D95" s="220"/>
      <c r="E95" s="220"/>
      <c r="F95" s="220"/>
      <c r="G95" s="220"/>
      <c r="H95" s="220"/>
      <c r="I95" s="220"/>
      <c r="J95" s="220"/>
      <c r="K95" s="220"/>
      <c r="L95" s="220"/>
      <c r="M95" s="220"/>
      <c r="N95" s="220"/>
      <c r="O95" s="225"/>
    </row>
    <row r="96" spans="1:15" ht="13.5">
      <c r="A96" s="199"/>
      <c r="B96" s="190"/>
      <c r="C96" s="198"/>
      <c r="D96" s="198"/>
      <c r="E96" s="198"/>
      <c r="F96" s="199"/>
      <c r="G96" s="199"/>
      <c r="H96" s="199"/>
      <c r="I96" s="199"/>
      <c r="J96" s="199"/>
      <c r="K96" s="199"/>
      <c r="L96" s="199"/>
      <c r="M96" s="199"/>
      <c r="N96" s="199"/>
      <c r="O96" s="198"/>
    </row>
    <row r="97" spans="1:15" ht="13.5">
      <c r="A97" s="198"/>
      <c r="B97" s="190"/>
      <c r="C97" s="226"/>
      <c r="D97" s="226"/>
      <c r="E97" s="226"/>
      <c r="F97" s="226"/>
      <c r="G97" s="226"/>
      <c r="H97" s="226"/>
      <c r="I97" s="226"/>
      <c r="J97" s="226"/>
      <c r="K97" s="226"/>
      <c r="L97" s="226"/>
      <c r="M97" s="226"/>
      <c r="N97" s="226"/>
      <c r="O97" s="228"/>
    </row>
    <row r="98" spans="1:15" ht="13.5">
      <c r="A98" s="190"/>
      <c r="B98" s="198"/>
      <c r="C98" s="190"/>
      <c r="D98" s="229"/>
      <c r="E98" s="229"/>
      <c r="F98" s="229"/>
      <c r="G98" s="229"/>
      <c r="H98" s="229"/>
      <c r="I98" s="229"/>
      <c r="J98" s="229"/>
      <c r="K98" s="229"/>
      <c r="L98" s="229"/>
      <c r="M98" s="229"/>
      <c r="N98" s="229"/>
      <c r="O98" s="229"/>
    </row>
    <row r="99" spans="1:15">
      <c r="A99" s="190"/>
      <c r="B99" s="190"/>
      <c r="C99" s="219"/>
      <c r="D99" s="219"/>
      <c r="E99" s="219"/>
      <c r="F99" s="219"/>
      <c r="G99" s="219"/>
      <c r="H99" s="219"/>
      <c r="I99" s="219"/>
      <c r="J99" s="219"/>
      <c r="K99" s="219"/>
      <c r="L99" s="219"/>
      <c r="M99" s="219"/>
      <c r="N99" s="219"/>
      <c r="O99" s="222"/>
    </row>
    <row r="100" spans="1:15" ht="13.5">
      <c r="A100" s="230"/>
      <c r="B100" s="231"/>
      <c r="C100" s="230"/>
      <c r="D100" s="205"/>
      <c r="E100" s="205"/>
      <c r="F100" s="205"/>
      <c r="G100" s="205"/>
      <c r="H100" s="205"/>
      <c r="I100" s="205"/>
      <c r="J100" s="205"/>
      <c r="K100" s="205"/>
      <c r="L100" s="205"/>
      <c r="M100" s="205"/>
      <c r="N100" s="205"/>
      <c r="O100" s="205"/>
    </row>
    <row r="101" spans="1:15" ht="13.5">
      <c r="A101" s="230"/>
      <c r="B101" s="231"/>
      <c r="C101" s="232"/>
      <c r="D101" s="202"/>
      <c r="E101" s="202"/>
      <c r="F101" s="202"/>
      <c r="G101" s="202"/>
      <c r="H101" s="202"/>
      <c r="I101" s="202"/>
      <c r="J101" s="202"/>
      <c r="K101" s="202"/>
      <c r="L101" s="202"/>
      <c r="M101" s="202"/>
      <c r="N101" s="202"/>
      <c r="O101" s="205"/>
    </row>
    <row r="102" spans="1:15" ht="13.5">
      <c r="A102" s="230"/>
      <c r="B102" s="231"/>
      <c r="C102" s="232"/>
      <c r="D102" s="202"/>
      <c r="E102" s="202"/>
      <c r="F102" s="202"/>
      <c r="G102" s="202"/>
      <c r="H102" s="202"/>
      <c r="I102" s="202"/>
      <c r="J102" s="202"/>
      <c r="K102" s="202"/>
      <c r="L102" s="202"/>
      <c r="M102" s="202"/>
      <c r="N102" s="202"/>
      <c r="O102" s="205"/>
    </row>
    <row r="103" spans="1:15">
      <c r="A103" s="230"/>
      <c r="O103" s="205"/>
    </row>
    <row r="104" spans="1:15">
      <c r="A104" s="230"/>
      <c r="O104" s="205"/>
    </row>
    <row r="105" spans="1:15">
      <c r="A105" s="230"/>
      <c r="B105" s="137"/>
      <c r="C105" s="218"/>
      <c r="D105" s="137"/>
      <c r="E105" s="205"/>
      <c r="F105" s="205"/>
      <c r="G105" s="205"/>
      <c r="H105" s="205"/>
      <c r="I105" s="205"/>
      <c r="J105" s="205"/>
      <c r="K105" s="205"/>
      <c r="L105" s="205"/>
      <c r="M105" s="205"/>
      <c r="N105" s="205"/>
      <c r="O105" s="205"/>
    </row>
    <row r="106" spans="1:15">
      <c r="A106" s="230"/>
      <c r="B106" s="137"/>
      <c r="C106" s="218"/>
      <c r="D106" s="137"/>
      <c r="E106" s="205"/>
      <c r="F106" s="205"/>
      <c r="G106" s="205"/>
      <c r="H106" s="205"/>
      <c r="I106" s="205"/>
      <c r="J106" s="205"/>
      <c r="K106" s="205"/>
      <c r="L106" s="205"/>
      <c r="M106" s="205"/>
      <c r="N106" s="205"/>
      <c r="O106" s="205"/>
    </row>
    <row r="107" spans="1:15">
      <c r="A107" s="230"/>
      <c r="B107" s="137"/>
      <c r="C107" s="218"/>
      <c r="D107" s="137"/>
      <c r="E107" s="205"/>
      <c r="F107" s="205"/>
      <c r="G107" s="205"/>
      <c r="H107" s="205"/>
      <c r="I107" s="205"/>
      <c r="J107" s="205"/>
      <c r="K107" s="205"/>
      <c r="L107" s="205"/>
      <c r="M107" s="205"/>
      <c r="N107" s="205"/>
      <c r="O107" s="205"/>
    </row>
    <row r="108" spans="1:15">
      <c r="A108" s="230"/>
      <c r="B108" s="137"/>
      <c r="C108" s="218"/>
      <c r="D108" s="137"/>
      <c r="E108" s="205"/>
      <c r="F108" s="205"/>
      <c r="G108" s="205"/>
      <c r="H108" s="205"/>
      <c r="I108" s="205"/>
      <c r="J108" s="205"/>
      <c r="K108" s="205"/>
      <c r="L108" s="205"/>
      <c r="M108" s="205"/>
      <c r="N108" s="205"/>
      <c r="O108" s="205"/>
    </row>
    <row r="109" spans="1:15">
      <c r="A109" s="230"/>
      <c r="C109" s="141"/>
      <c r="D109" s="141"/>
      <c r="E109" s="202"/>
      <c r="O109" s="205"/>
    </row>
    <row r="110" spans="1:15">
      <c r="A110" s="230"/>
      <c r="C110" s="137"/>
      <c r="D110" s="137"/>
      <c r="E110" s="205"/>
      <c r="O110" s="205"/>
    </row>
    <row r="111" spans="1:15">
      <c r="A111" s="230"/>
      <c r="B111" s="137"/>
      <c r="C111" s="218"/>
      <c r="D111" s="137"/>
      <c r="E111" s="205"/>
      <c r="F111" s="205"/>
      <c r="G111" s="205"/>
      <c r="H111" s="205"/>
      <c r="I111" s="205"/>
      <c r="J111" s="205"/>
      <c r="K111" s="205"/>
      <c r="L111" s="205"/>
      <c r="M111" s="205"/>
      <c r="N111" s="205"/>
      <c r="O111" s="205"/>
    </row>
    <row r="112" spans="1:15" ht="13.5">
      <c r="A112" s="233"/>
      <c r="B112" s="234"/>
      <c r="C112" s="235"/>
      <c r="D112" s="235"/>
      <c r="E112" s="235"/>
      <c r="F112" s="235"/>
      <c r="G112" s="235"/>
      <c r="H112" s="235"/>
      <c r="I112" s="235"/>
      <c r="J112" s="235"/>
      <c r="K112" s="235"/>
      <c r="L112" s="235"/>
      <c r="M112" s="235"/>
      <c r="N112" s="235"/>
      <c r="O112" s="232"/>
    </row>
    <row r="115" spans="3:17">
      <c r="C115" s="236"/>
      <c r="D115" s="236"/>
      <c r="E115" s="236"/>
      <c r="F115" s="236"/>
      <c r="G115" s="236"/>
      <c r="H115" s="236"/>
      <c r="I115" s="236"/>
      <c r="J115" s="236"/>
      <c r="K115" s="236"/>
      <c r="L115" s="236"/>
      <c r="M115" s="236"/>
      <c r="N115" s="236"/>
      <c r="O115" s="236"/>
    </row>
    <row r="117" spans="3:17">
      <c r="C117" s="237"/>
      <c r="D117" s="237"/>
      <c r="E117" s="237"/>
      <c r="F117" s="237"/>
      <c r="G117" s="237"/>
      <c r="H117" s="237"/>
      <c r="I117" s="237"/>
      <c r="J117" s="237"/>
      <c r="K117" s="237"/>
      <c r="L117" s="237"/>
      <c r="M117" s="237"/>
      <c r="N117" s="237"/>
    </row>
    <row r="122" spans="3:17">
      <c r="P122" s="238"/>
      <c r="Q122" s="238"/>
    </row>
  </sheetData>
  <mergeCells count="2">
    <mergeCell ref="C6:H6"/>
    <mergeCell ref="C11:N11"/>
  </mergeCells>
  <printOptions horizontalCentered="1"/>
  <pageMargins left="0.51181102362204722" right="0.51181102362204722" top="0.78740157480314965" bottom="0.19685039370078741" header="0.31496062992125984" footer="0.31496062992125984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</vt:lpstr>
      <vt:lpstr>CRONOGRAMA</vt:lpstr>
      <vt:lpstr>CRONOGRAMA!Area_de_impressao</vt:lpstr>
      <vt:lpstr>PLANILHA!Area_de_impressao</vt:lpstr>
      <vt:lpstr>PLANILHA!Titulos_de_impressao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ana_1429</cp:lastModifiedBy>
  <cp:lastPrinted>2023-02-27T19:28:54Z</cp:lastPrinted>
  <dcterms:created xsi:type="dcterms:W3CDTF">2012-07-23T19:03:05Z</dcterms:created>
  <dcterms:modified xsi:type="dcterms:W3CDTF">2023-02-27T19:54:35Z</dcterms:modified>
</cp:coreProperties>
</file>