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PMB\LICITAÇÕES\2023\PROC 11039-22 - UBS MIROSAN\DLC\"/>
    </mc:Choice>
  </mc:AlternateContent>
  <bookViews>
    <workbookView xWindow="-105" yWindow="-105" windowWidth="23250" windowHeight="12450"/>
  </bookViews>
  <sheets>
    <sheet name="PLANILHA" sheetId="2" r:id="rId1"/>
    <sheet name="CRONOGRAMA" sheetId="7" r:id="rId2"/>
  </sheets>
  <externalReferences>
    <externalReference r:id="rId3"/>
    <externalReference r:id="rId4"/>
  </externalReferences>
  <definedNames>
    <definedName name="_xlnm._FilterDatabase" localSheetId="0" hidden="1">PLANILHA!$A$10:$F$362</definedName>
    <definedName name="_xlnm.Print_Area" localSheetId="1">CRONOGRAMA!$A$1:$O$46</definedName>
    <definedName name="_xlnm.Print_Area" localSheetId="0">PLANILHA!$A$1:$F$362</definedName>
    <definedName name="DESONERACAO" hidden="1">IF(OR(Import.Desoneracao="DESONERADO",Import.Desoneracao="SIM"),"SIM","NÃO")</definedName>
    <definedName name="Import.Desoneracao" hidden="1">OFFSET([1]DADOS!$G$18,0,-1)</definedName>
    <definedName name="Import.Município" hidden="1">[1]DADOS!$F$6</definedName>
    <definedName name="_xlnm.Print_Titles" localSheetId="0">PLANILHA!$1:$10</definedName>
  </definedNames>
  <calcPr calcId="152511" iterate="1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2" i="7" l="1"/>
  <c r="H19" i="7"/>
  <c r="N16" i="7"/>
  <c r="M16" i="7"/>
  <c r="L16" i="7"/>
  <c r="K16" i="7"/>
  <c r="J16" i="7"/>
  <c r="F361" i="2"/>
  <c r="O15" i="7" l="1"/>
  <c r="B24" i="7"/>
  <c r="B27" i="7"/>
  <c r="B30" i="7"/>
  <c r="B33" i="7"/>
  <c r="B36" i="7"/>
  <c r="C8" i="7"/>
  <c r="C6" i="7"/>
  <c r="O21" i="7" l="1"/>
  <c r="O18" i="7"/>
  <c r="F329" i="2" l="1"/>
  <c r="F331" i="2"/>
  <c r="F142" i="2"/>
  <c r="F139" i="2"/>
  <c r="F141" i="2"/>
  <c r="F138" i="2"/>
  <c r="F330" i="2"/>
  <c r="F316" i="2"/>
  <c r="F325" i="2"/>
  <c r="F324" i="2"/>
  <c r="F317" i="2"/>
  <c r="F322" i="2"/>
  <c r="F352" i="2"/>
  <c r="F323" i="2"/>
  <c r="F328" i="2"/>
  <c r="F355" i="2"/>
  <c r="F354" i="2" s="1"/>
  <c r="F320" i="2"/>
  <c r="F321" i="2"/>
  <c r="F351" i="2"/>
  <c r="F326" i="2"/>
  <c r="F125" i="2"/>
  <c r="F327" i="2" l="1"/>
  <c r="F350" i="2"/>
  <c r="F313" i="2" l="1"/>
  <c r="F299" i="2"/>
  <c r="F295" i="2"/>
  <c r="F344" i="2"/>
  <c r="F303" i="2"/>
  <c r="F312" i="2"/>
  <c r="F296" i="2"/>
  <c r="F338" i="2"/>
  <c r="F343" i="2"/>
  <c r="F300" i="2"/>
  <c r="F346" i="2"/>
  <c r="F304" i="2"/>
  <c r="F309" i="2"/>
  <c r="F293" i="2"/>
  <c r="F334" i="2"/>
  <c r="F297" i="2"/>
  <c r="F339" i="2"/>
  <c r="F347" i="2"/>
  <c r="F305" i="2"/>
  <c r="F310" i="2"/>
  <c r="F348" i="2"/>
  <c r="F306" i="2"/>
  <c r="F311" i="2"/>
  <c r="F337" i="2"/>
  <c r="F292" i="2"/>
  <c r="F294" i="2"/>
  <c r="F298" i="2"/>
  <c r="F345" i="2"/>
  <c r="F307" i="2"/>
  <c r="F308" i="2"/>
  <c r="F154" i="2"/>
  <c r="F342" i="2" l="1"/>
  <c r="F284" i="2"/>
  <c r="F287" i="2"/>
  <c r="F289" i="2"/>
  <c r="F272" i="2"/>
  <c r="F290" i="2"/>
  <c r="F286" i="2"/>
  <c r="F270" i="2"/>
  <c r="F268" i="2"/>
  <c r="F267" i="2"/>
  <c r="F269" i="2"/>
  <c r="F271" i="2"/>
  <c r="F244" i="2"/>
  <c r="F245" i="2"/>
  <c r="F276" i="2"/>
  <c r="F249" i="2"/>
  <c r="F277" i="2"/>
  <c r="F278" i="2"/>
  <c r="F254" i="2"/>
  <c r="F279" i="2"/>
  <c r="F282" i="2"/>
  <c r="F274" i="2"/>
  <c r="F255" i="2"/>
  <c r="F275" i="2"/>
  <c r="F285" i="2"/>
  <c r="F250" i="2"/>
  <c r="F281" i="2"/>
  <c r="F335" i="2"/>
  <c r="F283" i="2"/>
  <c r="F288" i="2"/>
  <c r="F340" i="2"/>
  <c r="F203" i="2"/>
  <c r="F273" i="2" l="1"/>
  <c r="F266" i="2"/>
  <c r="F280" i="2"/>
  <c r="F60" i="2"/>
  <c r="F237" i="2"/>
  <c r="F336" i="2"/>
  <c r="F333" i="2" s="1"/>
  <c r="F212" i="2"/>
  <c r="F201" i="2"/>
  <c r="F200" i="2"/>
  <c r="F193" i="2"/>
  <c r="F192" i="2"/>
  <c r="F231" i="2" l="1"/>
  <c r="F207" i="2"/>
  <c r="F248" i="2"/>
  <c r="F215" i="2"/>
  <c r="F318" i="2"/>
  <c r="F208" i="2"/>
  <c r="F214" i="2"/>
  <c r="F235" i="2"/>
  <c r="F319" i="2"/>
  <c r="F247" i="2"/>
  <c r="F241" i="2"/>
  <c r="F261" i="2"/>
  <c r="F246" i="2"/>
  <c r="F181" i="2"/>
  <c r="F242" i="2"/>
  <c r="F188" i="2"/>
  <c r="F202" i="2"/>
  <c r="F199" i="2"/>
  <c r="F169" i="2"/>
  <c r="F315" i="2" l="1"/>
  <c r="F224" i="2"/>
  <c r="F213" i="2"/>
  <c r="F211" i="2"/>
  <c r="F219" i="2"/>
  <c r="F253" i="2"/>
  <c r="F243" i="2"/>
  <c r="F302" i="2"/>
  <c r="F262" i="2"/>
  <c r="F233" i="2"/>
  <c r="F184" i="2"/>
  <c r="F232" i="2"/>
  <c r="F260" i="2"/>
  <c r="F236" i="2"/>
  <c r="F301" i="2"/>
  <c r="F234" i="2"/>
  <c r="F238" i="2"/>
  <c r="F223" i="2"/>
  <c r="F229" i="2"/>
  <c r="F228" i="2"/>
  <c r="F251" i="2"/>
  <c r="F259" i="2"/>
  <c r="F227" i="2"/>
  <c r="F230" i="2"/>
  <c r="F198" i="2"/>
  <c r="F196" i="2"/>
  <c r="F191" i="2"/>
  <c r="F94" i="2"/>
  <c r="F52" i="2"/>
  <c r="F119" i="2"/>
  <c r="F118" i="2" s="1"/>
  <c r="F168" i="2"/>
  <c r="F166" i="2"/>
  <c r="F167" i="2"/>
  <c r="F291" i="2" l="1"/>
  <c r="F265" i="2" s="1"/>
  <c r="F210" i="2"/>
  <c r="F226" i="2"/>
  <c r="F222" i="2"/>
  <c r="F221" i="2"/>
  <c r="F256" i="2"/>
  <c r="F252" i="2"/>
  <c r="F183" i="2"/>
  <c r="F263" i="2"/>
  <c r="F258" i="2" s="1"/>
  <c r="F358" i="2"/>
  <c r="F357" i="2" s="1"/>
  <c r="F182" i="2"/>
  <c r="F206" i="2"/>
  <c r="F205" i="2" s="1"/>
  <c r="F240" i="2"/>
  <c r="F165" i="2"/>
  <c r="F180" i="2" l="1"/>
  <c r="F220" i="2"/>
  <c r="F218" i="2"/>
  <c r="F217" i="2" l="1"/>
  <c r="F173" i="2"/>
  <c r="F172" i="2"/>
  <c r="F171" i="2" l="1"/>
  <c r="F162" i="2"/>
  <c r="F163" i="2"/>
  <c r="F161" i="2"/>
  <c r="F160" i="2"/>
  <c r="F159" i="2"/>
  <c r="F158" i="2"/>
  <c r="F147" i="2"/>
  <c r="F153" i="2"/>
  <c r="F152" i="2"/>
  <c r="F157" i="2"/>
  <c r="F150" i="2"/>
  <c r="F149" i="2"/>
  <c r="F148" i="2"/>
  <c r="F151" i="2"/>
  <c r="F146" i="2"/>
  <c r="F145" i="2"/>
  <c r="F156" i="2" l="1"/>
  <c r="F144" i="2"/>
  <c r="F114" i="2"/>
  <c r="F117" i="2"/>
  <c r="F116" i="2"/>
  <c r="F115" i="2"/>
  <c r="F113" i="2"/>
  <c r="F112" i="2"/>
  <c r="F109" i="2"/>
  <c r="F111" i="2" l="1"/>
  <c r="F100" i="2"/>
  <c r="F97" i="2"/>
  <c r="F96" i="2" s="1"/>
  <c r="F93" i="2"/>
  <c r="F91" i="2"/>
  <c r="F87" i="2"/>
  <c r="F88" i="2"/>
  <c r="F90" i="2"/>
  <c r="F104" i="2" l="1"/>
  <c r="F86" i="2"/>
  <c r="F92" i="2" l="1"/>
  <c r="F89" i="2"/>
  <c r="F85" i="2" l="1"/>
  <c r="F83" i="2"/>
  <c r="F84" i="2"/>
  <c r="F82" i="2"/>
  <c r="F81" i="2"/>
  <c r="F80" i="2" l="1"/>
  <c r="F78" i="2" l="1"/>
  <c r="F77" i="2"/>
  <c r="F76" i="2"/>
  <c r="F75" i="2" l="1"/>
  <c r="F68" i="2"/>
  <c r="F71" i="2"/>
  <c r="F105" i="2" l="1"/>
  <c r="F194" i="2" l="1"/>
  <c r="F195" i="2" l="1"/>
  <c r="F187" i="2"/>
  <c r="F190" i="2"/>
  <c r="F176" i="2"/>
  <c r="F175" i="2" s="1"/>
  <c r="F39" i="2" l="1"/>
  <c r="F38" i="2"/>
  <c r="F37" i="2"/>
  <c r="F124" i="2" l="1"/>
  <c r="F126" i="2"/>
  <c r="F127" i="2"/>
  <c r="F128" i="2"/>
  <c r="F129" i="2"/>
  <c r="F130" i="2"/>
  <c r="F131" i="2"/>
  <c r="F132" i="2"/>
  <c r="F133" i="2"/>
  <c r="F134" i="2"/>
  <c r="F135" i="2"/>
  <c r="F136" i="2"/>
  <c r="F137" i="2"/>
  <c r="F140" i="2"/>
  <c r="F123" i="2"/>
  <c r="F122" i="2"/>
  <c r="F110" i="2"/>
  <c r="F103" i="2"/>
  <c r="F102" i="2"/>
  <c r="F101" i="2"/>
  <c r="F73" i="2"/>
  <c r="F72" i="2"/>
  <c r="F74" i="2"/>
  <c r="F66" i="2"/>
  <c r="F67" i="2"/>
  <c r="F64" i="2"/>
  <c r="F65" i="2"/>
  <c r="F63" i="2"/>
  <c r="F16" i="2"/>
  <c r="F121" i="2" l="1"/>
  <c r="F70" i="2"/>
  <c r="F108" i="2"/>
  <c r="F99" i="2"/>
  <c r="F62" i="2"/>
  <c r="F107" i="2" l="1"/>
  <c r="F59" i="2"/>
  <c r="F189" i="2" l="1"/>
  <c r="F186" i="2" s="1"/>
  <c r="F178" i="2" s="1"/>
  <c r="O22" i="7" s="1"/>
  <c r="F58" i="2"/>
  <c r="F56" i="2"/>
  <c r="F55" i="2"/>
  <c r="F51" i="2"/>
  <c r="F50" i="2"/>
  <c r="F49" i="2"/>
  <c r="F48" i="2"/>
  <c r="F47" i="2"/>
  <c r="F44" i="2"/>
  <c r="F45" i="2"/>
  <c r="F46" i="2"/>
  <c r="F43" i="2"/>
  <c r="F42" i="2"/>
  <c r="F40" i="2"/>
  <c r="F27" i="2"/>
  <c r="F28" i="2"/>
  <c r="F29" i="2"/>
  <c r="F30" i="2"/>
  <c r="F31" i="2"/>
  <c r="F32" i="2"/>
  <c r="F35" i="2"/>
  <c r="F36" i="2"/>
  <c r="F41" i="2"/>
  <c r="F24" i="2"/>
  <c r="F21" i="2"/>
  <c r="F22" i="2"/>
  <c r="F23" i="2"/>
  <c r="F15" i="2"/>
  <c r="F14" i="2"/>
  <c r="F13" i="2"/>
  <c r="F12" i="2" s="1"/>
  <c r="O16" i="7" s="1"/>
  <c r="E16" i="7" l="1"/>
  <c r="F16" i="7"/>
  <c r="G16" i="7"/>
  <c r="I16" i="7"/>
  <c r="H16" i="7"/>
  <c r="M22" i="7"/>
  <c r="M40" i="7" s="1"/>
  <c r="N40" i="7"/>
  <c r="I22" i="7"/>
  <c r="K22" i="7"/>
  <c r="J22" i="7"/>
  <c r="J40" i="7" s="1"/>
  <c r="L22" i="7"/>
  <c r="L40" i="7" s="1"/>
  <c r="F20" i="2"/>
  <c r="D16" i="7"/>
  <c r="C16" i="7"/>
  <c r="F34" i="2"/>
  <c r="F26" i="2"/>
  <c r="F54" i="2"/>
  <c r="K40" i="7" l="1"/>
  <c r="I40" i="7"/>
  <c r="F18" i="2"/>
  <c r="O19" i="7" s="1"/>
  <c r="C19" i="7" l="1"/>
  <c r="C40" i="7" s="1"/>
  <c r="G19" i="7"/>
  <c r="G40" i="7" s="1"/>
  <c r="E19" i="7"/>
  <c r="D19" i="7"/>
  <c r="D40" i="7" s="1"/>
  <c r="H40" i="7"/>
  <c r="F19" i="7"/>
  <c r="F360" i="2"/>
  <c r="F362" i="2" s="1"/>
  <c r="F40" i="7" l="1"/>
  <c r="O40" i="7"/>
  <c r="E40" i="7" l="1"/>
</calcChain>
</file>

<file path=xl/sharedStrings.xml><?xml version="1.0" encoding="utf-8"?>
<sst xmlns="http://schemas.openxmlformats.org/spreadsheetml/2006/main" count="919" uniqueCount="569">
  <si>
    <t>ITEM</t>
  </si>
  <si>
    <t>SERVIÇOS PRELIMINARES</t>
  </si>
  <si>
    <t>M</t>
  </si>
  <si>
    <t>INSTALAÇÕES ELÉTRICAS</t>
  </si>
  <si>
    <t>PINTURA</t>
  </si>
  <si>
    <t>TOMADA 2P+T DE 10 A - 250 V, COMPLETA</t>
  </si>
  <si>
    <t>CONJUNTO 2 TOMADAS 2P+T DE 10 A, COMPLETO</t>
  </si>
  <si>
    <t>INTERRUPTOR COM 1 TECLA SIMPLES E PLACA</t>
  </si>
  <si>
    <t>CAIXA EM PVC OCTOGONAL DE 4´ X 4´</t>
  </si>
  <si>
    <t>INSTALAÇÕES HIDRÁULICAS</t>
  </si>
  <si>
    <t>LIMPEZA FINAL</t>
  </si>
  <si>
    <t>PLANILHA ORÇAMENTÁRIA</t>
  </si>
  <si>
    <t>DESCRIÇÃO</t>
  </si>
  <si>
    <t>UNID.</t>
  </si>
  <si>
    <t>QUANT.</t>
  </si>
  <si>
    <t>M2</t>
  </si>
  <si>
    <t>M3</t>
  </si>
  <si>
    <t>KG</t>
  </si>
  <si>
    <t>UN</t>
  </si>
  <si>
    <t>CJ</t>
  </si>
  <si>
    <t/>
  </si>
  <si>
    <t>DEMOLIÇÕES</t>
  </si>
  <si>
    <t>PORTA DE ALUMINIO COM BALCÃO</t>
  </si>
  <si>
    <t>CABO DE COBRE DE 1,5 MM², ISOLAMENTO 750 V - ISOLAÇÃO EM PVC 70°C</t>
  </si>
  <si>
    <t>CABO DE COBRE DE 2,5 MM², ISOLAMENTO 750 V - ISOLAÇÃO EM PVC 70°C</t>
  </si>
  <si>
    <t>DISJUNTOR TERMOMAGNÉTICO, UNIPOLAR 127/220 V, CORRENTE DE 10 A ATÉ 30 A</t>
  </si>
  <si>
    <t>DISJUNTOR TERMOMAGNÉTICO, BIPOLAR 220/380 V, CORRENTE DE 60 A ATÉ 100 A</t>
  </si>
  <si>
    <t>SUPRESSOR DE SURTO MONOFÁSICO, CORRENTE NOMINAL 4 A 11 KA, IMAX. DE SURTO 12 ATÉ 15 KA</t>
  </si>
  <si>
    <t>CONJUNTO 1 INTERRUPTOR SIMPLES E 1 TOMADA 2P+T DE 10 A, COMPLETO</t>
  </si>
  <si>
    <t>CONDULETE METÁLICO DE 3/4´</t>
  </si>
  <si>
    <t>CAIXA DE PASSAGEM EM CHAPA, COM TAMPA PARAFUSADA, 100 X 100 X 80 MM</t>
  </si>
  <si>
    <t>1.0</t>
  </si>
  <si>
    <t>1.1</t>
  </si>
  <si>
    <t>2.2</t>
  </si>
  <si>
    <t>1.2</t>
  </si>
  <si>
    <t>3.1</t>
  </si>
  <si>
    <t>2.1</t>
  </si>
  <si>
    <t>1.3</t>
  </si>
  <si>
    <t>1.4</t>
  </si>
  <si>
    <t>UNMES</t>
  </si>
  <si>
    <t>TRANSPORTE E MOVIMENTACAO, DENTRO E FORA DA OBRA</t>
  </si>
  <si>
    <t>CM3</t>
  </si>
  <si>
    <t xml:space="preserve">VALOR </t>
  </si>
  <si>
    <t>TOTAL</t>
  </si>
  <si>
    <t>2.0</t>
  </si>
  <si>
    <t>2.3</t>
  </si>
  <si>
    <t>2.4</t>
  </si>
  <si>
    <t>3.0</t>
  </si>
  <si>
    <t>3.2</t>
  </si>
  <si>
    <t>3.3</t>
  </si>
  <si>
    <t>3.4</t>
  </si>
  <si>
    <t>3.5</t>
  </si>
  <si>
    <t>3.6</t>
  </si>
  <si>
    <t>RETIRADA DE COMPRESSOR EXISTENTE</t>
  </si>
  <si>
    <t>4.0</t>
  </si>
  <si>
    <t>4.1</t>
  </si>
  <si>
    <t>5.0</t>
  </si>
  <si>
    <t>5.1</t>
  </si>
  <si>
    <t>5.2</t>
  </si>
  <si>
    <t>INFRAESTRUTURA</t>
  </si>
  <si>
    <t>APILOAMENTO DO FUNDO DE VALAS, PARA SIMPLES REGULARIZAÇÃO</t>
  </si>
  <si>
    <t>6.0</t>
  </si>
  <si>
    <t>6.1</t>
  </si>
  <si>
    <t>SUPERESTRUTURA</t>
  </si>
  <si>
    <t>6.2</t>
  </si>
  <si>
    <t>7.0</t>
  </si>
  <si>
    <t>7.1</t>
  </si>
  <si>
    <t>8.0</t>
  </si>
  <si>
    <t>8.1</t>
  </si>
  <si>
    <t>CANTEIRO DE OBRA</t>
  </si>
  <si>
    <t>RETIRADAS</t>
  </si>
  <si>
    <t>4.2</t>
  </si>
  <si>
    <t>4.3</t>
  </si>
  <si>
    <t>4.4</t>
  </si>
  <si>
    <t>4.5</t>
  </si>
  <si>
    <t>4.6</t>
  </si>
  <si>
    <t>4.7</t>
  </si>
  <si>
    <t>4.8</t>
  </si>
  <si>
    <t>4.9</t>
  </si>
  <si>
    <t>4.10</t>
  </si>
  <si>
    <t>4.11</t>
  </si>
  <si>
    <t>4.12</t>
  </si>
  <si>
    <t>4.13</t>
  </si>
  <si>
    <t>4.14</t>
  </si>
  <si>
    <t>4.15</t>
  </si>
  <si>
    <t>7.2</t>
  </si>
  <si>
    <t>7.3</t>
  </si>
  <si>
    <t>7.4</t>
  </si>
  <si>
    <t>7.5</t>
  </si>
  <si>
    <t>7.6</t>
  </si>
  <si>
    <t>ALVENARIA E FECHAMENTO</t>
  </si>
  <si>
    <t>8.2</t>
  </si>
  <si>
    <t>9.0</t>
  </si>
  <si>
    <t>COBERTURA</t>
  </si>
  <si>
    <t>9.1</t>
  </si>
  <si>
    <t>9.2</t>
  </si>
  <si>
    <t>TELHAS EM POLICARBONATO ALVEOLAR 6MM COM ESTRUTURA METALICA GALVANIZADA INSTALADA</t>
  </si>
  <si>
    <t>9.3</t>
  </si>
  <si>
    <t>9.4</t>
  </si>
  <si>
    <t>10.0</t>
  </si>
  <si>
    <t>REVESTIMENTOS DE PAREDES</t>
  </si>
  <si>
    <t>10.1</t>
  </si>
  <si>
    <t>11.0</t>
  </si>
  <si>
    <t>REVESTIMENTOS DE PISOS E COMPLEMENTOS</t>
  </si>
  <si>
    <t>11.1</t>
  </si>
  <si>
    <t>11.2</t>
  </si>
  <si>
    <t>11.3</t>
  </si>
  <si>
    <t>11.4</t>
  </si>
  <si>
    <t>11.5</t>
  </si>
  <si>
    <t>11.6</t>
  </si>
  <si>
    <t>ESQUADRIAS DE MADEIRA, ALUMÍNIO E FERRO</t>
  </si>
  <si>
    <t>12.0</t>
  </si>
  <si>
    <t>12.1</t>
  </si>
  <si>
    <t>12.2</t>
  </si>
  <si>
    <t>12.3</t>
  </si>
  <si>
    <t>12.4</t>
  </si>
  <si>
    <t>12.5</t>
  </si>
  <si>
    <t>12.6</t>
  </si>
  <si>
    <t>12.7</t>
  </si>
  <si>
    <t>12.8</t>
  </si>
  <si>
    <t>12.9</t>
  </si>
  <si>
    <t>13.0</t>
  </si>
  <si>
    <t>13.1</t>
  </si>
  <si>
    <t>14.0</t>
  </si>
  <si>
    <t>Água Fria</t>
  </si>
  <si>
    <t>14.1</t>
  </si>
  <si>
    <t>14.2</t>
  </si>
  <si>
    <t>14.3</t>
  </si>
  <si>
    <t>14.4</t>
  </si>
  <si>
    <t>14.5</t>
  </si>
  <si>
    <t>14.6</t>
  </si>
  <si>
    <t>14.7</t>
  </si>
  <si>
    <t>15.0</t>
  </si>
  <si>
    <t>15.1</t>
  </si>
  <si>
    <t>15.2</t>
  </si>
  <si>
    <t>15.3</t>
  </si>
  <si>
    <t>15.4</t>
  </si>
  <si>
    <t>15.5</t>
  </si>
  <si>
    <t>15.6</t>
  </si>
  <si>
    <t>15.7</t>
  </si>
  <si>
    <t>PROTEÇÃO DE PISO COM PROTETOR DE PISO EM PAPEL KRAFT E PLÁSTICO POLIETILENO</t>
  </si>
  <si>
    <t>4.16</t>
  </si>
  <si>
    <t>4.17</t>
  </si>
  <si>
    <t>RETIRADA DE INSTALAÇÕES DE EQUIPAMENTOS DE AR CONDICIONADO (CONDENSADORA, EVAPORADORA E TUBULAÇÕES)</t>
  </si>
  <si>
    <t>MAPA TÁTIL 45 X 39 CM</t>
  </si>
  <si>
    <t>FORRO</t>
  </si>
  <si>
    <t>Esgoto</t>
  </si>
  <si>
    <t>Água Pluvial</t>
  </si>
  <si>
    <t>Louças e Metais</t>
  </si>
  <si>
    <t>Ventilação</t>
  </si>
  <si>
    <t>16.0</t>
  </si>
  <si>
    <t>16.1</t>
  </si>
  <si>
    <t>16.2</t>
  </si>
  <si>
    <t>16.4</t>
  </si>
  <si>
    <t>17.0</t>
  </si>
  <si>
    <t>INSTALAÇÕES DE LÓGICA</t>
  </si>
  <si>
    <t>17.1</t>
  </si>
  <si>
    <t>17.2</t>
  </si>
  <si>
    <t>18.1</t>
  </si>
  <si>
    <t>INSTALAÇÕES DE PREVENÇÃO E COMBATE À INCÊNDIO</t>
  </si>
  <si>
    <t>18.0</t>
  </si>
  <si>
    <t>19.0</t>
  </si>
  <si>
    <t>19.1</t>
  </si>
  <si>
    <t>COMUNICAÇÃO VISUAL</t>
  </si>
  <si>
    <t>19.2</t>
  </si>
  <si>
    <t>19.3</t>
  </si>
  <si>
    <t>20.0</t>
  </si>
  <si>
    <t>21.1</t>
  </si>
  <si>
    <t>20.1</t>
  </si>
  <si>
    <t>TOTAL GERAL</t>
  </si>
  <si>
    <t>EQUIPAMENTOS</t>
  </si>
  <si>
    <t>BOMBA PRESSURIZADOR ROWA TANGO SFL 20, INCLUSO MÃO DE OBRA</t>
  </si>
  <si>
    <t>19.4</t>
  </si>
  <si>
    <t>INSTALAÇÃO DE COMPRESSOR EXISTENTE</t>
  </si>
  <si>
    <t>Instalações - Cadeiras de Odonto</t>
  </si>
  <si>
    <t>20.2</t>
  </si>
  <si>
    <t>20.3</t>
  </si>
  <si>
    <t>21.0</t>
  </si>
  <si>
    <t>8.3</t>
  </si>
  <si>
    <t>4.18</t>
  </si>
  <si>
    <t>9.5</t>
  </si>
  <si>
    <t>INSTALAÇÃO DE AR CONDICIONADO EXISTENTE COM FORNECIMENTO DE MATERIAL E MÃO DE OBRA</t>
  </si>
  <si>
    <t>8.4</t>
  </si>
  <si>
    <t>DISJUNTOR TERMOMAGNÉTICO, BIPOLAR 220/380 V, CORRENTE DE 10 A ATÉ 50 A</t>
  </si>
  <si>
    <t>ADEQUAÇÃO DA EDIFICAÇÃO EXISTENTE</t>
  </si>
  <si>
    <t>CABO DE COBRE FLEXÍVEL DE 16 MM², ISOLAMENTO 0,6/1KV - ISOLAÇÃO HEPR 90°C</t>
  </si>
  <si>
    <t>22.0</t>
  </si>
  <si>
    <t>23.0</t>
  </si>
  <si>
    <t>24.0</t>
  </si>
  <si>
    <t>25.0</t>
  </si>
  <si>
    <t>26.0</t>
  </si>
  <si>
    <t>27.0</t>
  </si>
  <si>
    <t>28.0</t>
  </si>
  <si>
    <t>29.0</t>
  </si>
  <si>
    <t>30.0</t>
  </si>
  <si>
    <t>31.0</t>
  </si>
  <si>
    <t>32.0</t>
  </si>
  <si>
    <t>33.0</t>
  </si>
  <si>
    <t>20.4</t>
  </si>
  <si>
    <t>20.5</t>
  </si>
  <si>
    <t>20.6</t>
  </si>
  <si>
    <t>20.7</t>
  </si>
  <si>
    <t>20.8</t>
  </si>
  <si>
    <t>20.9</t>
  </si>
  <si>
    <t>20.10</t>
  </si>
  <si>
    <t>21.2</t>
  </si>
  <si>
    <t>21.3</t>
  </si>
  <si>
    <t>21.4</t>
  </si>
  <si>
    <t>21.5</t>
  </si>
  <si>
    <t>22.1</t>
  </si>
  <si>
    <t>33.1</t>
  </si>
  <si>
    <t>22.2</t>
  </si>
  <si>
    <t>22.3</t>
  </si>
  <si>
    <t>23.1</t>
  </si>
  <si>
    <t>23.2</t>
  </si>
  <si>
    <t>23.3</t>
  </si>
  <si>
    <t>23.4</t>
  </si>
  <si>
    <t>23.5</t>
  </si>
  <si>
    <t>24.1</t>
  </si>
  <si>
    <t>24.2</t>
  </si>
  <si>
    <t>24.3</t>
  </si>
  <si>
    <t>24.4</t>
  </si>
  <si>
    <t>24.6</t>
  </si>
  <si>
    <t>24.7</t>
  </si>
  <si>
    <t>24.8</t>
  </si>
  <si>
    <t>25.1</t>
  </si>
  <si>
    <t>25.2</t>
  </si>
  <si>
    <t>25.3</t>
  </si>
  <si>
    <t>25.4</t>
  </si>
  <si>
    <t>25.5</t>
  </si>
  <si>
    <t>25.6</t>
  </si>
  <si>
    <t>25.7</t>
  </si>
  <si>
    <t>25.8</t>
  </si>
  <si>
    <t>25.9</t>
  </si>
  <si>
    <t>25.10</t>
  </si>
  <si>
    <t>25.11</t>
  </si>
  <si>
    <t>25.12</t>
  </si>
  <si>
    <t>26.1</t>
  </si>
  <si>
    <t>26.2</t>
  </si>
  <si>
    <t>26.3</t>
  </si>
  <si>
    <t>26.4</t>
  </si>
  <si>
    <t>26.5</t>
  </si>
  <si>
    <t>26.6</t>
  </si>
  <si>
    <t>26.7</t>
  </si>
  <si>
    <t>26.8</t>
  </si>
  <si>
    <t>26.9</t>
  </si>
  <si>
    <t>26.10</t>
  </si>
  <si>
    <t>26.11</t>
  </si>
  <si>
    <t>26.12</t>
  </si>
  <si>
    <t>26.13</t>
  </si>
  <si>
    <t>26.14</t>
  </si>
  <si>
    <t>26.15</t>
  </si>
  <si>
    <t>26.16</t>
  </si>
  <si>
    <t>27.1</t>
  </si>
  <si>
    <t>27.2</t>
  </si>
  <si>
    <t>27.4</t>
  </si>
  <si>
    <t>27.3</t>
  </si>
  <si>
    <t>27.5</t>
  </si>
  <si>
    <t>28.1</t>
  </si>
  <si>
    <t>28.2</t>
  </si>
  <si>
    <t>28.3</t>
  </si>
  <si>
    <t>28.4</t>
  </si>
  <si>
    <t>28.5</t>
  </si>
  <si>
    <t>28.6</t>
  </si>
  <si>
    <t>28.7</t>
  </si>
  <si>
    <t>28.8</t>
  </si>
  <si>
    <t>28.9</t>
  </si>
  <si>
    <t>28.10</t>
  </si>
  <si>
    <t>28.11</t>
  </si>
  <si>
    <t>28.12</t>
  </si>
  <si>
    <t>28.13</t>
  </si>
  <si>
    <t>28.14</t>
  </si>
  <si>
    <t>28.15</t>
  </si>
  <si>
    <t>28.16</t>
  </si>
  <si>
    <t>28.17</t>
  </si>
  <si>
    <t>28.18</t>
  </si>
  <si>
    <t>28.19</t>
  </si>
  <si>
    <t>28.20</t>
  </si>
  <si>
    <t>28.21</t>
  </si>
  <si>
    <t>28.22</t>
  </si>
  <si>
    <t>28.23</t>
  </si>
  <si>
    <t>28.24</t>
  </si>
  <si>
    <t>28.25</t>
  </si>
  <si>
    <t>28.26</t>
  </si>
  <si>
    <t>28.27</t>
  </si>
  <si>
    <t>28.28</t>
  </si>
  <si>
    <t>28.29</t>
  </si>
  <si>
    <t>28.30</t>
  </si>
  <si>
    <t>28.31</t>
  </si>
  <si>
    <t>28.32</t>
  </si>
  <si>
    <t>28.33</t>
  </si>
  <si>
    <t>28.34</t>
  </si>
  <si>
    <t>28.35</t>
  </si>
  <si>
    <t>28.36</t>
  </si>
  <si>
    <t>28.37</t>
  </si>
  <si>
    <t>28.38</t>
  </si>
  <si>
    <t>28.39</t>
  </si>
  <si>
    <t>28.40</t>
  </si>
  <si>
    <t>28.41</t>
  </si>
  <si>
    <t>28.42</t>
  </si>
  <si>
    <t>28.43</t>
  </si>
  <si>
    <t>29.1</t>
  </si>
  <si>
    <t>29.2</t>
  </si>
  <si>
    <t>29.4</t>
  </si>
  <si>
    <t>29.3</t>
  </si>
  <si>
    <t>29.5</t>
  </si>
  <si>
    <t>29.6</t>
  </si>
  <si>
    <t>29.7</t>
  </si>
  <si>
    <t>29.8</t>
  </si>
  <si>
    <t>29.9</t>
  </si>
  <si>
    <t>29.10</t>
  </si>
  <si>
    <t>29.11</t>
  </si>
  <si>
    <t>29.12</t>
  </si>
  <si>
    <t>29.13</t>
  </si>
  <si>
    <t>29.14</t>
  </si>
  <si>
    <t>29.15</t>
  </si>
  <si>
    <t>30.1</t>
  </si>
  <si>
    <t>30.2</t>
  </si>
  <si>
    <t>30.3</t>
  </si>
  <si>
    <t>30.4</t>
  </si>
  <si>
    <t>30.5</t>
  </si>
  <si>
    <t>30.6</t>
  </si>
  <si>
    <t>30.7</t>
  </si>
  <si>
    <t>31.1</t>
  </si>
  <si>
    <t>31.2</t>
  </si>
  <si>
    <t>31.3</t>
  </si>
  <si>
    <t>31.4</t>
  </si>
  <si>
    <t>31.5</t>
  </si>
  <si>
    <t>31.6</t>
  </si>
  <si>
    <t>8.5</t>
  </si>
  <si>
    <t>8.6</t>
  </si>
  <si>
    <t>8.7</t>
  </si>
  <si>
    <t>8.8</t>
  </si>
  <si>
    <t>9.6</t>
  </si>
  <si>
    <t>9.7</t>
  </si>
  <si>
    <t>9.8</t>
  </si>
  <si>
    <t>9.9</t>
  </si>
  <si>
    <t>9.10</t>
  </si>
  <si>
    <t>9.11</t>
  </si>
  <si>
    <t>9.12</t>
  </si>
  <si>
    <t>9.13</t>
  </si>
  <si>
    <t>9.14</t>
  </si>
  <si>
    <t>13.2</t>
  </si>
  <si>
    <t>13.3</t>
  </si>
  <si>
    <t>13.4</t>
  </si>
  <si>
    <t>13.5</t>
  </si>
  <si>
    <t>13.6</t>
  </si>
  <si>
    <t>13.7</t>
  </si>
  <si>
    <t>13.8</t>
  </si>
  <si>
    <t>13.9</t>
  </si>
  <si>
    <t>13.10</t>
  </si>
  <si>
    <t>13.11</t>
  </si>
  <si>
    <t>13.12</t>
  </si>
  <si>
    <t>13.13</t>
  </si>
  <si>
    <t>13.14</t>
  </si>
  <si>
    <t>13.15</t>
  </si>
  <si>
    <t>13.16</t>
  </si>
  <si>
    <t>13.17</t>
  </si>
  <si>
    <t>13.18</t>
  </si>
  <si>
    <t>13.19</t>
  </si>
  <si>
    <t>14.8</t>
  </si>
  <si>
    <t>14.9</t>
  </si>
  <si>
    <t>14.10</t>
  </si>
  <si>
    <t>H</t>
  </si>
  <si>
    <t>L.S.:</t>
  </si>
  <si>
    <t>32.1</t>
  </si>
  <si>
    <t>32.2</t>
  </si>
  <si>
    <t>16.3</t>
  </si>
  <si>
    <t>34.0</t>
  </si>
  <si>
    <t>34.1</t>
  </si>
  <si>
    <t>AMPLIAÇÃO</t>
  </si>
  <si>
    <t>13.20</t>
  </si>
  <si>
    <t>29.16</t>
  </si>
  <si>
    <t>13.21</t>
  </si>
  <si>
    <t>CRONOGRAMA FÍSICO - FINANCEIRO</t>
  </si>
  <si>
    <t>MESES</t>
  </si>
  <si>
    <t>Item</t>
  </si>
  <si>
    <t>ETAPAS DE SERVIÇOS</t>
  </si>
  <si>
    <t>VALOR</t>
  </si>
  <si>
    <t>R$</t>
  </si>
  <si>
    <t>A</t>
  </si>
  <si>
    <t>B</t>
  </si>
  <si>
    <t>C</t>
  </si>
  <si>
    <t>D</t>
  </si>
  <si>
    <t>E</t>
  </si>
  <si>
    <t>F</t>
  </si>
  <si>
    <t>G</t>
  </si>
  <si>
    <t>VALOR TOTAL DOS SERVIÇOS</t>
  </si>
  <si>
    <t>Prazo:</t>
  </si>
  <si>
    <t>B.D.I.:</t>
  </si>
  <si>
    <t>REFORMA E AMPLIAÇÃO UBS VISTA LINDA</t>
  </si>
  <si>
    <t>LOCAL: RUA APROVADA QUINHENTOS E NOVENTA E NOVE - VISTA LINDA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</si>
  <si>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</si>
  <si>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</si>
  <si>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LOCAÇÃO DE CONTAINER TIPO DEPÓSITO - ÁREA MÍNIMA DE 13,80 M²</t>
  </si>
  <si>
    <t>PLACA DE IDENTIFICAÇÃO PARA OBRA</t>
  </si>
  <si>
    <t>PROTEÇÃO DE SUPERFÍCIES EM GERAL COM PLÁSTICO BOLHA</t>
  </si>
  <si>
    <t>TAPUME MÓVEL PARA FECHAMENTO DE ÁREAS</t>
  </si>
  <si>
    <t>MONTAGEM E DESMONTAGEM DE ANDAIME TORRE METÁLICA COM ALTURA ATÉ 10 M</t>
  </si>
  <si>
    <t>DEMOLIÇÃO MANUAL DE CONCRETO ARMADO</t>
  </si>
  <si>
    <t>DEMOLIÇÃO MANUAL DE LAJES PRÉ-MOLDADAS, INCLUINDO REVESTIMENTO</t>
  </si>
  <si>
    <t>DEMOLIÇÃO MANUAL DE ALVENARIA DE ELEVAÇÃO OU ELEMENTO VAZADO, INCLUINDO REVESTIMENTO</t>
  </si>
  <si>
    <t>DEMOLIÇÃO MANUAL DE REVESTIMENTO CERÂMICO, INCLUINDO A BASE</t>
  </si>
  <si>
    <t>DEMOLIÇÃO MANUAL DE RODAPÉ, SOLEIRA OU PEITORIL, EM MATERIAL CERÂMICO E/OU LADRILHO HIDRÁULICO, INCLUINDO A BASE</t>
  </si>
  <si>
    <t>DEMOLIÇÃO MANUAL DE FORRO QUALQUER, INCLUSIVE SISTEMA DE FIXAÇÃO/TARUGAMENTO</t>
  </si>
  <si>
    <t>RETIRADA DE ESTRUTURA METÁLICA</t>
  </si>
  <si>
    <t>RETIRADA DE CUMEEIRA, ESPIGÃO OU RUFO PERFIL QUALQUER</t>
  </si>
  <si>
    <t>RETIRADA DE FOLHA DE ESQUADRIA EM MADEIRA</t>
  </si>
  <si>
    <t>RETIRADA DE GUARNIÇÃO, MOLDURA E PEÇAS LINEARES EM MADEIRA, FIXADAS</t>
  </si>
  <si>
    <t>RETIRADA DE BATENTE COM GUARNIÇÃO E PEÇAS LINEARES EM MADEIRA, CHUMBADOS</t>
  </si>
  <si>
    <t>RETIRADA DE ARMÁRIO EM MADEIRA OU METAL</t>
  </si>
  <si>
    <t>RETIRADA DE ESQUADRIA METÁLICA EM GERAL</t>
  </si>
  <si>
    <t>RETIRADA DE APARELHO SANITÁRIO INCLUINDO ACESSÓRIOS</t>
  </si>
  <si>
    <t>RETIRADA DE BANCADA INCLUINDO PERTENCES</t>
  </si>
  <si>
    <t>RETIRADA DE REGISTRO OU VÁLVULA APARENTES</t>
  </si>
  <si>
    <t>RETIRADA DE TORNEIRA OU CHUVEIRO</t>
  </si>
  <si>
    <t>RETIRADA DE SIFÃO OU METAIS SANITÁRIOS DIVERSOS</t>
  </si>
  <si>
    <t>REMOÇÃO DE APARELHO DE ILUMINAÇÃO OU PROJETOR FIXO EM TETO, PISO OU PAREDE</t>
  </si>
  <si>
    <t>REMOÇÃO DE TUBULAÇÃO ELÉTRICA EMBUTIDA COM DIÂMETRO EXTERNO ACIMA DE 50 MM</t>
  </si>
  <si>
    <t>REMOÇÃO DE TUBULAÇÃO ELÉTRICA EMBUTIDA COM DIÂMETRO EXTERNO ATÉ 50 MM</t>
  </si>
  <si>
    <t>RETIRADA DE ESQUADRIA EM VIDRO</t>
  </si>
  <si>
    <t>REMOÇÃO DE ENTULHO SEPARADO DE OBRA COM CAÇAMBA METÁLICA - TERRA, ALVENARIA, CONCRETO, ARGAMASSA, MADEIRA, PAPEL, PLÁSTICO OU METAL</t>
  </si>
  <si>
    <t>REMOÇÃO DE ENTULHO DE OBRA COM CAÇAMBA METÁLICA - GESSO E/OU DRYWALL</t>
  </si>
  <si>
    <t>ALVENARIA DE BLOCO DE CONCRETO DE VEDAÇÃO DE 14 X 19 X 39 CM - CLASSE C</t>
  </si>
  <si>
    <t>ALVENARIA DE BLOCO DE CONCRETO DE VEDAÇÃO DE 9 X 19 X 39 CM - CLASSE C</t>
  </si>
  <si>
    <t>CHAPISCO</t>
  </si>
  <si>
    <t>EMBOÇO COMUM</t>
  </si>
  <si>
    <t>EMBOÇO DESEMPENADO COM ARGAMASSA INDUSTRIALIZADA</t>
  </si>
  <si>
    <t>MASSA RASPADA</t>
  </si>
  <si>
    <t>REVESTIMENTO EM PLACA CERÂMICA ESMALTADA DE 20X20 CM, TIPO MONOCOLOR, ASSENTADO E REJUNTADO COM ARGAMASSA INDUSTRIALIZADA</t>
  </si>
  <si>
    <t>ARGAMASSA DE REGULARIZAÇÃO E/OU PROTEÇÃO</t>
  </si>
  <si>
    <t>PLACA CERÂMICA ESMALTADA PEI-5 PARA ÁREA INTERNA, GRUPO DE ABSORÇÃO BIIB, RESISTÊNCIA QUÍMICA B, ASSENTADO COM ARGAMASSA COLANTE INDUSTRIALIZADA</t>
  </si>
  <si>
    <t>REJUNTAMENTO EM PLACAS CERÂMICAS COM ARGAMASSA INDUSTRIALIZADA PARA REJUNTE, JUNTAS ACIMA DE 3 ATÉ 5 MM</t>
  </si>
  <si>
    <t>REVESTIMENTO VINÍLICO FLEXÍVEL EM MANTA HOMOGÊNEA, ESPESSURA DE 2 MM, COM IMPERMEABILIZANTE ACRÍLICO</t>
  </si>
  <si>
    <t>RODAPÉ HOSPITALAR FLEXÍVEL EM PVC PARA PISO VINÍLICO, ESPESSURA DE 2 MM E ALTURA DE 7,5 CM, COM IMPERMEABILIZANTE ACRÍLICO</t>
  </si>
  <si>
    <t>REVESTIMENTO EM BORRACHA SINTÉTICA COLORIDA DE 5 MM, PARA SINALIZAÇÃO TÁTIL DE ALERTA / DIRECIONAL - COLADO</t>
  </si>
  <si>
    <t>PISO TÁTIL DE CONCRETO, ALERTA / DIRECIONAL, INTERTRAVADO, ESPESSURA DE 6 CM, COM REJUNTE EM AREIA</t>
  </si>
  <si>
    <t>REVESTIMENTO EM CHAPA DE AÇO INOXIDÁVEL PARA PROTEÇÃO DE PORTAS, ALTURA DE 40 CM</t>
  </si>
  <si>
    <t>CAIXILHO GUILHOTINA EM ALUMÍNIO ANODIZADO, SOB MEDIDA</t>
  </si>
  <si>
    <t>PORTA LISA COM BATENTE MADEIRA - 70 X 210 CM</t>
  </si>
  <si>
    <t>PORTA LISA COM BATENTE MADEIRA - 90 X 210 CM</t>
  </si>
  <si>
    <t>PORTA DE ENTRADA DE CORRER EM ALUMÍNIO, SOB MEDIDA</t>
  </si>
  <si>
    <t>FERRAGEM COMPLETA COM MAÇANETA TIPO ALAVANCA, PARA PORTA INTERNA COM 1 FOLHA</t>
  </si>
  <si>
    <t>ARMÁRIO/GABINETE EMBUTIDO EM MDF SOB MEDIDA, REVESTIDO EM LAMINADO MELAMÍNICO, COM PORTAS E PRATELEIRAS</t>
  </si>
  <si>
    <t>TELA DE PROTEÇÃO TIPO MOSQUITEIRA REMOVÍVEL, EM FIBRA DE VIDRO COM REVESTIMENTO EM PVC E REQUADRO EM ALUMÍNIO</t>
  </si>
  <si>
    <t>BATE-MACA OU PROTETOR DE PAREDE EM PVC, COM AMORTECIMENTO À IMPACTO, ALTURA DE 200 MM</t>
  </si>
  <si>
    <t>MOLA AÉREA PARA PORTA, COM ESFORÇO ACIMA DE 50 KG ATÉ 60 KG</t>
  </si>
  <si>
    <t>PELÍCULA DE CONTROLE SOLAR REFLETIVA NA COR PRATA, PARA APLICAÇÃO EM VIDROS</t>
  </si>
  <si>
    <t>PORTA/PORTINHOLA EM ALUMÍNIO, SOB MEDIDA</t>
  </si>
  <si>
    <t>RECOLOCAÇÃO DE ESQUADRIAS METÁLICAS</t>
  </si>
  <si>
    <t>FORRO EM PAINÉIS DE GESSO ACARTONADO, ESPESSURA DE 12,5MM, FIXO</t>
  </si>
  <si>
    <t>MASSA CORRIDA A BASE DE PVA</t>
  </si>
  <si>
    <t>TINTA ACRÍLICA ANTIMOFO EM MASSA, INCLUSIVE PREPARO</t>
  </si>
  <si>
    <t>ESMALTE À BASE ÁGUA EM SUPERFÍCIE METÁLICA, INCLUSIVE PREPARO</t>
  </si>
  <si>
    <t>EPÓXI EM MASSA, INCLUSIVE PREPARO</t>
  </si>
  <si>
    <t>ESMALTE À BASE DE ÁGUA EM MADEIRA, INCLUSIVE PREPARO</t>
  </si>
  <si>
    <t>TEXTURA ACRÍLICA PARA USO INTERNO / EXTERNO, INCLUSIVE PREPARO</t>
  </si>
  <si>
    <t>TUBO DE PVC RÍGIDO BRANCO PXB COM VIROLA E ANEL DE BORRACHA, LINHA ESGOTO SÉRIE NORMAL, DN= 50 MM, INCLUSIVE CONEXÕES</t>
  </si>
  <si>
    <t>TUBO DE PVC RÍGIDO BRANCO PXB COM VIROLA E ANEL DE BORRACHA, LINHA ESGOTO SÉRIE NORMAL, DN= 75 MM, INCLUSIVE CONEXÕES</t>
  </si>
  <si>
    <t>LAVATÓRIO EM LOUÇA COM COLUNA SUSPENSA</t>
  </si>
  <si>
    <t>TAMPO/BANCADA EM CONCRETO ARMADO, REVESTIDO EM AÇO INOXIDÁVEL FOSCO POLIDO</t>
  </si>
  <si>
    <t>TORNEIRA DE PAREDE EM ABS, DN 1/2´ OU 3/4´, 15CM</t>
  </si>
  <si>
    <t>TORNEIRA DE MESA PARA LAVATÓRIO, ACIONAMENTO HIDROMECÂNICO COM ALAVANCA, REGISTRO INTEGRADO REGULADOR DE VAZÃO, EM LATÃO CROMADO, DN= 1/2´</t>
  </si>
  <si>
    <t>CUBA EM AÇO INOXIDÁVEL SIMPLES DE 500X400X300MM</t>
  </si>
  <si>
    <t>TANQUE DE LOUÇA SEM COLUNA DE 30 LITROS</t>
  </si>
  <si>
    <t>TUBO DE COBRE CLASSE A, DN= 22MM (3/4´), INCLUSIVE CONEXÕES</t>
  </si>
  <si>
    <t>QUADRO DE DISTRIBUIÇÃO UNIVERSAL DE SOBREPOR, PARA DISJUNTORES 56 DIN / 40 BOLT-ON - 225 A - SEM COMPONENTES</t>
  </si>
  <si>
    <t>LÂMPADA LED TUBULAR T8 COM BASE G13, DE 1850 ATÉ 2000 IM - 18 A 20 W</t>
  </si>
  <si>
    <t>ELETRODUTO GALVANIZADO A QUENTE CONFORME NBR6323 - 3/4´ - COM ACESSÓRIOS</t>
  </si>
  <si>
    <t>ELETRODUTO GALVANIZADO A QUENTE CONFORME NBR6323 - 1´ - COM ACESSÓRIOS</t>
  </si>
  <si>
    <t>ELETRODUTO GALVANIZADO A QUENTE CONFORME NBR6323 - 1 1/4´ COM ACESSÓRIOS</t>
  </si>
  <si>
    <t>ELETRODUTO GALVANIZADO A QUENTE CONFORME NBR6323 - 1 1/2´ COM ACESSÓRIOS</t>
  </si>
  <si>
    <t>BARRAMENTO DE COBRE NU</t>
  </si>
  <si>
    <t>LUMINÁRIA HERMÉTICA DE SOBREPOR, COM DIFUSOR EM POLICARBONATO, PARA LÂMPADAS DE 2 X 28 W/32 W/54 W</t>
  </si>
  <si>
    <t>SWITCH GIGABIT 24 PORTAS COM CAPACIDADE DE 10/100/1000/MBPS</t>
  </si>
  <si>
    <t>GUIA ORGANIZADORA DE CABOS PARA RACK, 19´ 1 U</t>
  </si>
  <si>
    <t>RACK FECHADO PADRÃO METÁLICO, 19 X 12 US X 470 MM</t>
  </si>
  <si>
    <t>ABRAÇADEIRA DENTADA PARA TRAVAMENTO EM AÇO INOXIDÁVEL, COM PARAFUSO DE AÇO ZINCADO, PARA TUBO EM FERRO FUNDIDO PREDIAL SMU, DN= 50 MM</t>
  </si>
  <si>
    <t>CABO PARA REDE 24 AWG COM 4 PARES, CATEGORIA 6</t>
  </si>
  <si>
    <t>TOMADA RJ 45 PARA REDE DE DADOS, COM PLACA</t>
  </si>
  <si>
    <t>ELETRODUTO GALVANIZADO CONFORME NBR13057 -  3/4´ COM ACESSÓRIOS</t>
  </si>
  <si>
    <t>ELETRODUTO GALVANIZADO CONFORME NBR13057 -  1´ COM ACESSÓRIOS</t>
  </si>
  <si>
    <t>EXTINTOR MANUAL DE ÁGUA PRESSURIZADA - CAPACIDADE DE 10 LITROS</t>
  </si>
  <si>
    <t>EXTINTOR MANUAL DE PÓ QUÍMICO SECO BC - CAPACIDADE DE 4 KG</t>
  </si>
  <si>
    <t>LUMINÁRIA PARA UNIDADE CENTRALIZADA DE SOBREPOR COMPLETA COM LÂMPADA FLUORESCENTE COMPACTA DE 15 W</t>
  </si>
  <si>
    <t>CENTRAL DE ILUMINAÇÃO DE EMERGÊNCIA, COMPLETA, AUTONOMIA 1 HORA, PARA ATÉ 240 W</t>
  </si>
  <si>
    <t>BLOCO AUTÔNOMO DE ILUMINAÇÃO DE EMERGÊNCIA LED, COM AUTONOMIA MÍNIMA DE 3 HORAS, FLUXO LUMINOSO DE 2.000 ATÉ 3.000 LÚMENS, EQUIPADO COM 2 FARÓIS</t>
  </si>
  <si>
    <t>PLACA DE SINALIZAÇÃO EM PVC FOTOLUMINESCENTE (240X120MM), COM INDICAÇÃO DE ROTA DE EVACUAÇÃO E SAÍDA DE EMERGÊNCIA</t>
  </si>
  <si>
    <t>PLACA DE SINALIZAÇÃO EM PVC FOTOLUMINESCENTE (200X200MM), COM INDICAÇÃO DE EQUIPAMENTOS DE ALARME, DETECÇÃO E EXTINÇÃO DE INCÊNDIO</t>
  </si>
  <si>
    <t>AR CONDICIONADO A FRIO, TIPO SPLIT PAREDE COM CAPACIDADE DE 12.000 BTU/H</t>
  </si>
  <si>
    <t>PLACA COMEMORATIVA EM AÇO INOXIDÁVEL ESCOVADO</t>
  </si>
  <si>
    <t>PLACA DE IDENTIFICAÇÃO EM PVC COM TEXTO EM VINIL</t>
  </si>
  <si>
    <t>LIMPEZA FINAL DA OBRA</t>
  </si>
  <si>
    <t>TAPUME FIXO PARA FECHAMENTO DE ÁREAS, COM PORTÃO</t>
  </si>
  <si>
    <t>LIMPEZA MANUAL DO TERRENO, INCLUSIVE TRONCOS ATÉ 5 CM DE DIÂMETRO, COM CAMINHÃO À DISPOSIÇÃO DENTRO DA OBRA, ATÉ O RAIO DE 1 KM</t>
  </si>
  <si>
    <t>LOCAÇÃO DE OBRA DE EDIFICAÇÃO</t>
  </si>
  <si>
    <t>ESCAVAÇÃO MANUAL EM SOLO DE 1ª E 2ª CATEGORIA EM VALA OU CAVA ATÉ 1,5 M</t>
  </si>
  <si>
    <t>LASTRO DE CONCRETO IMPERMEABILIZADO</t>
  </si>
  <si>
    <t>REATERRO MANUAL APILOADO SEM CONTROLE DE COMPACTAÇÃO</t>
  </si>
  <si>
    <t>FORMA EM MADEIRA COMUM PARA FUNDAÇÃO</t>
  </si>
  <si>
    <t>ARMADURA EM BARRA DE AÇO CA-50 (A OU B) FYK = 500 MPA</t>
  </si>
  <si>
    <t>ARMADURA EM BARRA DE AÇO CA-60 (A OU B) FYK = 600 MPA</t>
  </si>
  <si>
    <t>CONCRETO USINADO, FCK = 30 MPA</t>
  </si>
  <si>
    <t>LANÇAMENTO E ADENSAMENTO DE CONCRETO OU MASSA EM FUNDAÇÃO</t>
  </si>
  <si>
    <t>IMPERMEABILIZAÇÃO EM PINTURA DE ASFALTO OXIDADO COM SOLVENTES ORGÂNICOS, SOBRE MASSA</t>
  </si>
  <si>
    <t>FORMA PLANA EM COMPENSADO PARA ESTRUTURA CONVENCIONAL</t>
  </si>
  <si>
    <t>LANÇAMENTO E ADENSAMENTO DE CONCRETO OU MASSA EM ESTRUTURA</t>
  </si>
  <si>
    <t>TELA GALVANIZADA PARA FIXAÇÃO DE ALVENARIA COM DIMENSÃO DE 12X50CM</t>
  </si>
  <si>
    <t>VERGAS, CONTRAVERGAS E PILARETES DE CONCRETO ARMADO</t>
  </si>
  <si>
    <t>ESTRUTURA PONTALETADA PARA TELHAS DE BARRO</t>
  </si>
  <si>
    <t>TELHA DE BARRO TIPO ROMANA</t>
  </si>
  <si>
    <t>CALHA, RUFO, AFINS EM CHAPA GALVANIZADA Nº 24 - CORTE 1,00 M</t>
  </si>
  <si>
    <t>LAJE PRÉ-FABRICADA MISTA VIGOTA TRELIÇADA/LAJOTA CERÂMICA - LT 12 (8+4) E CAPA COM CONCRETO DE 25 MPA</t>
  </si>
  <si>
    <t>REVESTIMENTO EM PLACA CERÂMICA ESMALTADA, TIPO MONOPOROSA, ASSENTADO E REJUNTADO COM ARGAMASSA INDUSTRIALIZADA</t>
  </si>
  <si>
    <t>COMPACTAÇÃO DE ATERRO MECANIZADO MÍNIMO DE 95% PN, SEM FORNECIMENTO DE SOLO EM ÁREAS FECHADAS</t>
  </si>
  <si>
    <t>LASTRO DE PEDRA BRITADA</t>
  </si>
  <si>
    <t>ARMADURA EM TELA SOLDADA DE AÇO</t>
  </si>
  <si>
    <t>PEITORIL E/OU SOLEIRA EM GRANITO, ESPESSURA DE 2 CM E LARGURA ATÉ 20 CM, ACABAMENTO POLIDO</t>
  </si>
  <si>
    <t>JUNTA DE DILATAÇÃO ELÁSTICA A BASE DE POLIURETANO</t>
  </si>
  <si>
    <t>IMPERMEABILIZAÇÃO EM ARGAMASSA POLIMÉRICA PARA UMIDADE E ÁGUA DE PERCOLAÇÃO</t>
  </si>
  <si>
    <t>CAIXILHO EM ALUMÍNIO MAXIM-AR, SOB MEDIDA</t>
  </si>
  <si>
    <t>CAIXILHO EM ALUMÍNIO DE CORRER, SOB MEDIDA</t>
  </si>
  <si>
    <t>PORTA LISA COM BATENTE MADEIRA - 80 X 210 CM</t>
  </si>
  <si>
    <t>PORTA LISA DE CORRER SUSPENSA EM MADEIRA COM BATENTE</t>
  </si>
  <si>
    <t>PORTA VENEZIANA DE ABRIR EM ALUMÍNIO, LINHA COMERCIAL</t>
  </si>
  <si>
    <t>PORTA DE ENTRADA DE ABRIR EM ALUMÍNIO, SOB MEDIDA</t>
  </si>
  <si>
    <t>FERRAGEM COMPLETA COM MAÇANETA TIPO ALAVANCA, PARA PORTA EXTERNA COM 1 FOLHA</t>
  </si>
  <si>
    <t>VIDRO TEMPERADO INCOLOR DE 6 MM</t>
  </si>
  <si>
    <t>PINTURA COM ESMALTE ALQUÍDICO EM ESTRUTURA METÁLICA</t>
  </si>
  <si>
    <t>TUBO DE PVC RÍGIDO SOLDÁVEL MARROM, DN= 25 MM, (3/4´), INCLUSIVE CONEXÕES</t>
  </si>
  <si>
    <t>REGISTRO DE GAVETA EM LATÃO FUNDIDO SEM ACABAMENTO, DN= 3/4´</t>
  </si>
  <si>
    <t>REGISTRO DE GAVETA EM LATÃO FUNDIDO CROMADO COM CANOPLA, DN= 3/4´ - LINHA ESPECIAL</t>
  </si>
  <si>
    <t>ENGATE FLEXÍVEL METÁLICO DN= 1/2´</t>
  </si>
  <si>
    <t>ENGATE FLEXÍVEL DE PVC DN= 1/2´</t>
  </si>
  <si>
    <t>RESERVATÓRIO EM POLIETILENO COM TAMPA DE ENCAIXAR - CAPACIDADE DE 10.000 LITROS</t>
  </si>
  <si>
    <t>TUBO DE PVC RÍGIDO BRANCO PXB COM VIROLA E ANEL DE BORRACHA, LINHA ESGOTO SÉRIE NORMAL, DN= 100 MM, INCLUSIVE CONEXÕES</t>
  </si>
  <si>
    <t>CAIXA SIFONADA DE PVC RÍGIDO DE 150 X 150 X 50 MM, COM GRELHA</t>
  </si>
  <si>
    <t>CAIXA SIFONADA DE PVC RÍGIDO DE 150 X 185 X 75 MM, COM GRELHA</t>
  </si>
  <si>
    <t>CAIXA DE GORDURA EM ALVENARIA, 600 X 600 X 600 MM</t>
  </si>
  <si>
    <t>TUBO DE ESGOTO EM POLIPROPILENO DE ALTA RESISTÊNCIA - PP, DN= 40MM, PRETO, COM UNIÃO DESLIZANTE E GUARNIÇÃO ELASTOMÉRICA DE DUPLO LÁBIO</t>
  </si>
  <si>
    <t>TUBO DE ESGOTO EM POLIPROPILENO DE ALTA RESISTÊNCIA - PP, DN= 50MM, PRETO, COM UNIÃO DESLIZANTE E GUARNIÇÃO ELASTOMÉRICA DE DUPLO LÁBIO</t>
  </si>
  <si>
    <t>LUVA DE REDUÇÃO EM POLIPROPILENO DE ALTA RESISTÊNCIA - PP, PRETO, TIPO PB, DN= 50X40MM</t>
  </si>
  <si>
    <t>JOELHO 87°30' EM POLIPROPILENO DE ALTA RESISTÊNCIA - PP, PRETO, TIPO PB, DN= 40MM</t>
  </si>
  <si>
    <t>JOELHO 87°30' EM POLIPROPILENO DE ALTA RESISTÊNCIA - PP, PRETO, TIPO PB, DN= 50MM</t>
  </si>
  <si>
    <t>TÊ 87°30' SIMPLES EM POLIPROPILENO DE ALTA RESISTÊNCIA - PP, PRETO, TIPO PB, DN= 50X50MM</t>
  </si>
  <si>
    <t>JUNÇÃO 45° SIMPLES DE REDUÇÃO EM POLIPROPILENO DE ALTA RESISTÊNCIA - PP, PRETO, TIPO PB, DN= 110X50MM</t>
  </si>
  <si>
    <t>BARRA DE APOIO RETA, PARA PESSOAS COM MOBILIDADE REDUZIDA, EM TUBO DE AÇO INOXIDÁVEL DE 1 1/2´ X 800 MM</t>
  </si>
  <si>
    <t>BARRA DE APOIO LATERAL PARA LAVATÓRIO, PARA PESSOAS COM MOBILIDADE REDUZIDA, EM TUBO DE AÇO INOXIDÁVEL DE 1.1/4", COMPRIMENTO 25 A 30 CM</t>
  </si>
  <si>
    <t>BARRA DE PROTEÇÃO PARA SIFÃO, PARA PESSOAS COM MOBILIDADE REDUZIDA, EM TUBO DE ALUMÍNIO, ACABAMENTO COM PINTURA EPÓXI</t>
  </si>
  <si>
    <t>BARRA DE APOIO RETA, PARA PESSOAS COM MOBILIDADE REDUZIDA, EM TUBO DE AÇO INOXIDÁVEL DE 1 1/4´ X 400 MM</t>
  </si>
  <si>
    <t>BARRA DE PROTEÇÃO PARA LAVATÓRIO, PARA PESSOAS COM MOBILIDADE REDUZIDA, EM TUBO DE ALUMÍNIO ACABAMENTO COM PINTURA EPÓXI</t>
  </si>
  <si>
    <t>LAVATÓRIO DE LOUÇA PARA CANTO SEM COLUNA PARA PESSOAS COM MOBILIDADE REDUZIDA</t>
  </si>
  <si>
    <t>BACIA SIFONADA DE LOUÇA PARA PESSOAS COM MOBILIDADE REDUZIDA - CAPACIDADE DE 6 LITROS</t>
  </si>
  <si>
    <t>BACIA SIFONADA DE LOUÇA SEM TAMPA - 6 LITROS</t>
  </si>
  <si>
    <t>TAMPO/BANCADA EM GRANITO, COM FRONTÃO, ESPESSURA DE 2 CM, ACABAMENTO POLIDO</t>
  </si>
  <si>
    <t>SABONETEIRA TIPO DISPENSER, PARA REFIL DE 800 ML</t>
  </si>
  <si>
    <t>TORNEIRA CLÍNICA COM VOLANTE TIPO ALAVANCA</t>
  </si>
  <si>
    <t>TORNEIRA DE MESA PARA PIA COM BICA MÓVEL E AREJADOR EM LATÃO FUNDIDO CROMADO</t>
  </si>
  <si>
    <t>CAIXA DE DESCARGA DE EMBUTIR, ACIONAMENTO FRONTAL, COMPLETA</t>
  </si>
  <si>
    <t>SIFÃO DE METAL CROMADO DE 1 1/2´ X 2´</t>
  </si>
  <si>
    <t>VÁLVULA DE METAL CROMADO DE 1 1/2´</t>
  </si>
  <si>
    <t>TAMPA DE PLÁSTICO PARA BACIA SANITÁRIA</t>
  </si>
  <si>
    <t>PLACA DE IDENTIFICAÇÃO EM ALUMÍNIO PARA WC, COM DESENHO UNIVERSAL DE ACESSIBILIDADE</t>
  </si>
  <si>
    <t>CUBA DE LOUÇA DE EMBUTIR REDONDA</t>
  </si>
  <si>
    <t>AR CONDICIONADO A FRIO, TIPO SPLIT PAREDE COM CAPACIDADE DE 18.000 BTU/H</t>
  </si>
  <si>
    <t>12 meses</t>
  </si>
  <si>
    <t>CANTEIRO DE OBRAS</t>
  </si>
  <si>
    <t>REFORMA</t>
  </si>
  <si>
    <t>BDI 0,00%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</si>
</sst>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[$-416]General"/>
    <numFmt numFmtId="166" formatCode="&quot;R$&quot;\ #,##0.00"/>
    <numFmt numFmtId="167" formatCode="_(* #,##0.00_);_(* \(#,##0.00\);_(* &quot;-&quot;??_);_(@_)"/>
    <numFmt numFmtId="168" formatCode="mm/yy"/>
    <numFmt numFmtId="169" formatCode="_(* #,##0_);_(* \(#,##0\);_(* &quot;-&quot;??_);_(@_)"/>
    <numFmt numFmtId="170" formatCode="00\.00"/>
    <numFmt numFmtId="172" formatCode="[$-416]mmm\-yy;@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2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Calibri"/>
      <family val="2"/>
      <scheme val="minor"/>
    </font>
    <font>
      <sz val="11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 Unicode MS"/>
      <family val="2"/>
    </font>
    <font>
      <b/>
      <sz val="9"/>
      <name val="Arial"/>
      <family val="2"/>
    </font>
    <font>
      <b/>
      <sz val="9"/>
      <color indexed="8"/>
      <name val="Arial Unicode MS"/>
      <family val="2"/>
    </font>
    <font>
      <sz val="9"/>
      <name val="Arial Unicode MS"/>
      <family val="2"/>
    </font>
    <font>
      <b/>
      <sz val="9"/>
      <color rgb="FFFF0000"/>
      <name val="Arial"/>
      <family val="2"/>
    </font>
    <font>
      <sz val="10"/>
      <name val="Calibri"/>
      <family val="2"/>
      <scheme val="minor"/>
    </font>
    <font>
      <sz val="9"/>
      <color indexed="30"/>
      <name val="Arial"/>
      <family val="2"/>
    </font>
    <font>
      <b/>
      <sz val="9"/>
      <color indexed="12"/>
      <name val="Arial"/>
      <family val="2"/>
    </font>
    <font>
      <sz val="9"/>
      <color rgb="FFFF0000"/>
      <name val="Arial"/>
      <family val="2"/>
    </font>
    <font>
      <b/>
      <sz val="9"/>
      <color indexed="30"/>
      <name val="Arial Unicode MS"/>
      <family val="2"/>
    </font>
    <font>
      <b/>
      <sz val="9"/>
      <color indexed="8"/>
      <name val="Arial"/>
      <family val="2"/>
    </font>
    <font>
      <sz val="9"/>
      <color indexed="12"/>
      <name val="Arial"/>
      <family val="2"/>
    </font>
    <font>
      <sz val="9"/>
      <color indexed="60"/>
      <name val="Arial"/>
      <family val="2"/>
    </font>
    <font>
      <b/>
      <sz val="8"/>
      <name val="Arial"/>
      <family val="2"/>
    </font>
    <font>
      <b/>
      <sz val="16"/>
      <name val="Arial"/>
      <family val="2"/>
    </font>
    <font>
      <b/>
      <sz val="10"/>
      <color indexed="8"/>
      <name val="Arial Unicode MS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6">
    <xf numFmtId="0" fontId="0" fillId="0" borderId="0"/>
    <xf numFmtId="9" fontId="1" fillId="0" borderId="0" applyFont="0" applyFill="0" applyBorder="0" applyAlignment="0" applyProtection="0"/>
    <xf numFmtId="164" fontId="2" fillId="0" borderId="0" applyBorder="0" applyProtection="0"/>
    <xf numFmtId="164" fontId="2" fillId="0" borderId="0" applyBorder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8" fillId="0" borderId="0"/>
    <xf numFmtId="167" fontId="8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</cellStyleXfs>
  <cellXfs count="199">
    <xf numFmtId="0" fontId="0" fillId="0" borderId="0" xfId="0"/>
    <xf numFmtId="4" fontId="5" fillId="0" borderId="11" xfId="0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5" fillId="0" borderId="11" xfId="0" applyNumberFormat="1" applyFont="1" applyBorder="1" applyAlignment="1">
      <alignment horizontal="center" vertical="center"/>
    </xf>
    <xf numFmtId="166" fontId="9" fillId="0" borderId="0" xfId="0" applyNumberFormat="1" applyFont="1" applyAlignment="1">
      <alignment horizontal="center" vertical="center"/>
    </xf>
    <xf numFmtId="4" fontId="5" fillId="0" borderId="11" xfId="0" applyNumberFormat="1" applyFont="1" applyBorder="1" applyAlignment="1">
      <alignment vertical="center" wrapText="1"/>
    </xf>
    <xf numFmtId="4" fontId="5" fillId="2" borderId="11" xfId="0" applyNumberFormat="1" applyFont="1" applyFill="1" applyBorder="1" applyAlignment="1">
      <alignment horizontal="center" vertical="top"/>
    </xf>
    <xf numFmtId="4" fontId="6" fillId="2" borderId="11" xfId="0" applyNumberFormat="1" applyFont="1" applyFill="1" applyBorder="1" applyAlignment="1">
      <alignment horizontal="right" vertical="center" wrapText="1"/>
    </xf>
    <xf numFmtId="4" fontId="5" fillId="2" borderId="11" xfId="0" applyNumberFormat="1" applyFont="1" applyFill="1" applyBorder="1" applyAlignment="1">
      <alignment horizontal="center" vertical="center" wrapText="1"/>
    </xf>
    <xf numFmtId="166" fontId="5" fillId="2" borderId="11" xfId="0" applyNumberFormat="1" applyFont="1" applyFill="1" applyBorder="1" applyAlignment="1">
      <alignment horizontal="center" vertical="center" wrapText="1"/>
    </xf>
    <xf numFmtId="166" fontId="6" fillId="2" borderId="11" xfId="0" applyNumberFormat="1" applyFont="1" applyFill="1" applyBorder="1" applyAlignment="1">
      <alignment horizontal="center" vertical="center" wrapText="1"/>
    </xf>
    <xf numFmtId="4" fontId="5" fillId="0" borderId="11" xfId="0" applyNumberFormat="1" applyFont="1" applyBorder="1" applyAlignment="1">
      <alignment horizontal="left" vertical="center" wrapText="1"/>
    </xf>
    <xf numFmtId="166" fontId="5" fillId="0" borderId="11" xfId="8" applyNumberFormat="1" applyBorder="1" applyAlignment="1">
      <alignment horizontal="center" vertical="center" wrapText="1"/>
    </xf>
    <xf numFmtId="166" fontId="6" fillId="2" borderId="12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vertical="center"/>
    </xf>
    <xf numFmtId="166" fontId="6" fillId="4" borderId="11" xfId="0" applyNumberFormat="1" applyFont="1" applyFill="1" applyBorder="1" applyAlignment="1">
      <alignment horizontal="center" vertical="center"/>
    </xf>
    <xf numFmtId="4" fontId="6" fillId="2" borderId="11" xfId="0" applyNumberFormat="1" applyFont="1" applyFill="1" applyBorder="1" applyAlignment="1">
      <alignment horizontal="center"/>
    </xf>
    <xf numFmtId="4" fontId="6" fillId="2" borderId="11" xfId="0" applyNumberFormat="1" applyFont="1" applyFill="1" applyBorder="1" applyAlignment="1">
      <alignment horizontal="center" vertical="center"/>
    </xf>
    <xf numFmtId="166" fontId="6" fillId="2" borderId="11" xfId="0" applyNumberFormat="1" applyFont="1" applyFill="1" applyBorder="1" applyAlignment="1">
      <alignment horizontal="center" vertical="center"/>
    </xf>
    <xf numFmtId="4" fontId="5" fillId="5" borderId="11" xfId="0" applyNumberFormat="1" applyFont="1" applyFill="1" applyBorder="1" applyAlignment="1">
      <alignment horizontal="center" vertical="center"/>
    </xf>
    <xf numFmtId="166" fontId="5" fillId="5" borderId="11" xfId="8" applyNumberFormat="1" applyFill="1" applyBorder="1" applyAlignment="1">
      <alignment horizontal="center" vertical="center" wrapText="1"/>
    </xf>
    <xf numFmtId="166" fontId="6" fillId="5" borderId="11" xfId="0" applyNumberFormat="1" applyFont="1" applyFill="1" applyBorder="1" applyAlignment="1">
      <alignment horizontal="center" vertical="center" wrapText="1"/>
    </xf>
    <xf numFmtId="4" fontId="5" fillId="2" borderId="11" xfId="0" applyNumberFormat="1" applyFont="1" applyFill="1" applyBorder="1" applyAlignment="1">
      <alignment horizontal="center" vertical="center"/>
    </xf>
    <xf numFmtId="4" fontId="6" fillId="4" borderId="11" xfId="0" applyNumberFormat="1" applyFont="1" applyFill="1" applyBorder="1" applyAlignment="1">
      <alignment horizontal="center"/>
    </xf>
    <xf numFmtId="4" fontId="5" fillId="3" borderId="11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vertical="center" wrapText="1"/>
    </xf>
    <xf numFmtId="166" fontId="5" fillId="3" borderId="11" xfId="0" applyNumberFormat="1" applyFont="1" applyFill="1" applyBorder="1" applyAlignment="1">
      <alignment horizontal="center" vertical="center"/>
    </xf>
    <xf numFmtId="4" fontId="6" fillId="5" borderId="11" xfId="0" applyNumberFormat="1" applyFont="1" applyFill="1" applyBorder="1" applyAlignment="1">
      <alignment horizontal="left" vertical="center" wrapText="1"/>
    </xf>
    <xf numFmtId="166" fontId="10" fillId="0" borderId="10" xfId="0" applyNumberFormat="1" applyFont="1" applyBorder="1" applyAlignment="1">
      <alignment horizontal="center" vertical="center"/>
    </xf>
    <xf numFmtId="166" fontId="10" fillId="0" borderId="0" xfId="0" applyNumberFormat="1" applyFont="1" applyAlignment="1">
      <alignment horizontal="center" vertical="center"/>
    </xf>
    <xf numFmtId="166" fontId="6" fillId="4" borderId="10" xfId="0" applyNumberFormat="1" applyFont="1" applyFill="1" applyBorder="1" applyAlignment="1">
      <alignment horizontal="center" vertical="center"/>
    </xf>
    <xf numFmtId="4" fontId="5" fillId="3" borderId="11" xfId="0" applyNumberFormat="1" applyFont="1" applyFill="1" applyBorder="1" applyAlignment="1">
      <alignment horizontal="left" vertical="center" wrapText="1"/>
    </xf>
    <xf numFmtId="0" fontId="11" fillId="0" borderId="1" xfId="7" applyFont="1" applyBorder="1" applyAlignment="1">
      <alignment vertical="center"/>
    </xf>
    <xf numFmtId="0" fontId="11" fillId="0" borderId="3" xfId="7" applyFont="1" applyBorder="1" applyAlignment="1">
      <alignment vertical="center"/>
    </xf>
    <xf numFmtId="0" fontId="11" fillId="0" borderId="2" xfId="7" applyFont="1" applyBorder="1" applyAlignment="1">
      <alignment vertical="center"/>
    </xf>
    <xf numFmtId="0" fontId="11" fillId="0" borderId="2" xfId="7" applyFont="1" applyBorder="1"/>
    <xf numFmtId="0" fontId="11" fillId="0" borderId="0" xfId="7" applyFont="1"/>
    <xf numFmtId="0" fontId="12" fillId="0" borderId="4" xfId="7" applyFont="1" applyBorder="1" applyAlignment="1">
      <alignment vertical="center"/>
    </xf>
    <xf numFmtId="0" fontId="11" fillId="0" borderId="5" xfId="7" applyFont="1" applyBorder="1"/>
    <xf numFmtId="0" fontId="13" fillId="0" borderId="0" xfId="7" applyFont="1" applyAlignment="1">
      <alignment horizontal="left" vertical="center"/>
    </xf>
    <xf numFmtId="0" fontId="12" fillId="0" borderId="0" xfId="7" applyFont="1" applyAlignment="1">
      <alignment vertical="center"/>
    </xf>
    <xf numFmtId="0" fontId="13" fillId="0" borderId="0" xfId="7" applyFont="1" applyAlignment="1">
      <alignment horizontal="center" vertical="center"/>
    </xf>
    <xf numFmtId="168" fontId="14" fillId="0" borderId="0" xfId="7" applyNumberFormat="1" applyFont="1" applyAlignment="1">
      <alignment vertical="center"/>
    </xf>
    <xf numFmtId="17" fontId="13" fillId="0" borderId="5" xfId="7" applyNumberFormat="1" applyFont="1" applyBorder="1" applyAlignment="1">
      <alignment horizontal="left" vertical="center"/>
    </xf>
    <xf numFmtId="0" fontId="15" fillId="0" borderId="4" xfId="7" applyFont="1" applyBorder="1" applyAlignment="1">
      <alignment vertical="center"/>
    </xf>
    <xf numFmtId="0" fontId="16" fillId="0" borderId="5" xfId="7" applyFont="1" applyBorder="1"/>
    <xf numFmtId="168" fontId="14" fillId="0" borderId="4" xfId="7" applyNumberFormat="1" applyFont="1" applyBorder="1" applyAlignment="1">
      <alignment vertical="center"/>
    </xf>
    <xf numFmtId="0" fontId="11" fillId="0" borderId="0" xfId="7" applyFont="1" applyAlignment="1">
      <alignment vertical="center"/>
    </xf>
    <xf numFmtId="0" fontId="15" fillId="0" borderId="0" xfId="7" applyFont="1" applyAlignment="1">
      <alignment vertical="center"/>
    </xf>
    <xf numFmtId="0" fontId="13" fillId="0" borderId="5" xfId="7" applyFont="1" applyBorder="1" applyAlignment="1">
      <alignment vertical="center"/>
    </xf>
    <xf numFmtId="17" fontId="13" fillId="0" borderId="5" xfId="7" applyNumberFormat="1" applyFont="1" applyBorder="1" applyAlignment="1">
      <alignment vertical="center"/>
    </xf>
    <xf numFmtId="0" fontId="13" fillId="0" borderId="0" xfId="7" applyFont="1" applyAlignment="1">
      <alignment vertical="center"/>
    </xf>
    <xf numFmtId="0" fontId="11" fillId="0" borderId="0" xfId="7" applyFont="1" applyBorder="1"/>
    <xf numFmtId="0" fontId="15" fillId="0" borderId="6" xfId="7" applyFont="1" applyBorder="1" applyAlignment="1">
      <alignment vertical="center"/>
    </xf>
    <xf numFmtId="0" fontId="11" fillId="0" borderId="8" xfId="7" applyFont="1" applyBorder="1" applyAlignment="1">
      <alignment vertical="center"/>
    </xf>
    <xf numFmtId="0" fontId="12" fillId="0" borderId="7" xfId="7" applyFont="1" applyBorder="1" applyAlignment="1">
      <alignment vertical="center"/>
    </xf>
    <xf numFmtId="168" fontId="14" fillId="0" borderId="7" xfId="7" applyNumberFormat="1" applyFont="1" applyBorder="1" applyAlignment="1">
      <alignment vertical="center"/>
    </xf>
    <xf numFmtId="0" fontId="11" fillId="0" borderId="7" xfId="7" applyFont="1" applyBorder="1"/>
    <xf numFmtId="0" fontId="15" fillId="0" borderId="8" xfId="7" applyFont="1" applyBorder="1" applyAlignment="1">
      <alignment vertical="center"/>
    </xf>
    <xf numFmtId="168" fontId="14" fillId="0" borderId="4" xfId="7" applyNumberFormat="1" applyFont="1" applyBorder="1"/>
    <xf numFmtId="0" fontId="12" fillId="0" borderId="0" xfId="7" applyFont="1" applyAlignment="1">
      <alignment horizontal="right"/>
    </xf>
    <xf numFmtId="0" fontId="12" fillId="0" borderId="0" xfId="7" applyFont="1"/>
    <xf numFmtId="168" fontId="14" fillId="0" borderId="0" xfId="7" applyNumberFormat="1" applyFont="1"/>
    <xf numFmtId="0" fontId="12" fillId="0" borderId="5" xfId="7" applyFont="1" applyBorder="1"/>
    <xf numFmtId="0" fontId="15" fillId="0" borderId="1" xfId="7" applyFont="1" applyBorder="1" applyAlignment="1">
      <alignment horizontal="center" vertical="center" wrapText="1"/>
    </xf>
    <xf numFmtId="0" fontId="13" fillId="0" borderId="21" xfId="7" applyFont="1" applyBorder="1" applyAlignment="1">
      <alignment horizontal="center" vertical="center" wrapText="1"/>
    </xf>
    <xf numFmtId="0" fontId="13" fillId="0" borderId="14" xfId="7" applyFont="1" applyBorder="1" applyAlignment="1">
      <alignment horizontal="center" vertical="center" wrapText="1"/>
    </xf>
    <xf numFmtId="0" fontId="13" fillId="0" borderId="4" xfId="7" applyFont="1" applyBorder="1" applyAlignment="1">
      <alignment horizontal="center" vertical="center" wrapText="1"/>
    </xf>
    <xf numFmtId="0" fontId="13" fillId="0" borderId="23" xfId="7" applyFont="1" applyBorder="1" applyAlignment="1">
      <alignment horizontal="center" vertical="center" wrapText="1"/>
    </xf>
    <xf numFmtId="0" fontId="13" fillId="0" borderId="24" xfId="7" applyFont="1" applyBorder="1" applyAlignment="1">
      <alignment horizontal="center" vertical="center" wrapText="1"/>
    </xf>
    <xf numFmtId="0" fontId="13" fillId="0" borderId="25" xfId="7" applyFont="1" applyBorder="1" applyAlignment="1">
      <alignment horizontal="center" vertical="center" wrapText="1"/>
    </xf>
    <xf numFmtId="0" fontId="13" fillId="0" borderId="9" xfId="7" applyFont="1" applyBorder="1" applyAlignment="1">
      <alignment horizontal="center" vertical="center" wrapText="1"/>
    </xf>
    <xf numFmtId="0" fontId="13" fillId="0" borderId="6" xfId="7" applyFont="1" applyBorder="1" applyAlignment="1">
      <alignment horizontal="center" vertical="center" wrapText="1"/>
    </xf>
    <xf numFmtId="0" fontId="12" fillId="0" borderId="26" xfId="7" applyFont="1" applyBorder="1" applyAlignment="1">
      <alignment horizontal="center" vertical="center" wrapText="1"/>
    </xf>
    <xf numFmtId="0" fontId="13" fillId="0" borderId="27" xfId="7" applyFont="1" applyBorder="1" applyAlignment="1">
      <alignment horizontal="center" vertical="center" wrapText="1"/>
    </xf>
    <xf numFmtId="0" fontId="13" fillId="0" borderId="28" xfId="7" applyFont="1" applyBorder="1" applyAlignment="1">
      <alignment horizontal="center" vertical="center" wrapText="1"/>
    </xf>
    <xf numFmtId="0" fontId="13" fillId="0" borderId="15" xfId="7" applyFont="1" applyBorder="1" applyAlignment="1">
      <alignment horizontal="center" vertical="center" wrapText="1"/>
    </xf>
    <xf numFmtId="0" fontId="14" fillId="0" borderId="1" xfId="7" applyFont="1" applyBorder="1" applyAlignment="1">
      <alignment horizontal="center"/>
    </xf>
    <xf numFmtId="0" fontId="11" fillId="0" borderId="29" xfId="7" applyFont="1" applyBorder="1"/>
    <xf numFmtId="0" fontId="11" fillId="0" borderId="30" xfId="7" applyFont="1" applyBorder="1"/>
    <xf numFmtId="0" fontId="11" fillId="0" borderId="31" xfId="7" applyFont="1" applyBorder="1"/>
    <xf numFmtId="167" fontId="11" fillId="0" borderId="30" xfId="14" applyFont="1" applyFill="1" applyBorder="1" applyAlignment="1" applyProtection="1"/>
    <xf numFmtId="0" fontId="12" fillId="0" borderId="30" xfId="7" applyFont="1" applyBorder="1" applyAlignment="1">
      <alignment horizontal="center"/>
    </xf>
    <xf numFmtId="0" fontId="12" fillId="0" borderId="14" xfId="7" applyFont="1" applyBorder="1" applyAlignment="1">
      <alignment horizontal="center"/>
    </xf>
    <xf numFmtId="0" fontId="11" fillId="0" borderId="4" xfId="7" applyFont="1" applyBorder="1" applyAlignment="1">
      <alignment horizontal="center" vertical="center" wrapText="1"/>
    </xf>
    <xf numFmtId="0" fontId="17" fillId="0" borderId="30" xfId="7" applyFont="1" applyBorder="1" applyAlignment="1">
      <alignment vertical="center" wrapText="1"/>
    </xf>
    <xf numFmtId="10" fontId="13" fillId="6" borderId="30" xfId="1" applyNumberFormat="1" applyFont="1" applyFill="1" applyBorder="1" applyAlignment="1">
      <alignment horizontal="center" vertical="center" wrapText="1"/>
    </xf>
    <xf numFmtId="10" fontId="11" fillId="0" borderId="9" xfId="1" applyNumberFormat="1" applyFont="1" applyBorder="1" applyAlignment="1">
      <alignment horizontal="right" vertical="center" wrapText="1"/>
    </xf>
    <xf numFmtId="167" fontId="11" fillId="0" borderId="30" xfId="14" applyFont="1" applyFill="1" applyBorder="1" applyAlignment="1">
      <alignment vertical="center" wrapText="1"/>
    </xf>
    <xf numFmtId="167" fontId="13" fillId="0" borderId="9" xfId="14" applyFont="1" applyFill="1" applyBorder="1" applyAlignment="1">
      <alignment horizontal="right" vertical="center" wrapText="1"/>
    </xf>
    <xf numFmtId="167" fontId="11" fillId="0" borderId="30" xfId="14" applyFont="1" applyFill="1" applyBorder="1" applyAlignment="1">
      <alignment horizontal="center" vertical="center" wrapText="1"/>
    </xf>
    <xf numFmtId="167" fontId="11" fillId="0" borderId="31" xfId="14" applyFont="1" applyFill="1" applyBorder="1" applyAlignment="1">
      <alignment horizontal="center" vertical="center" wrapText="1"/>
    </xf>
    <xf numFmtId="167" fontId="11" fillId="0" borderId="9" xfId="14" applyFont="1" applyFill="1" applyBorder="1" applyAlignment="1">
      <alignment horizontal="right" vertical="center" wrapText="1"/>
    </xf>
    <xf numFmtId="10" fontId="13" fillId="0" borderId="30" xfId="1" applyNumberFormat="1" applyFont="1" applyFill="1" applyBorder="1" applyAlignment="1">
      <alignment horizontal="center" vertical="center" wrapText="1"/>
    </xf>
    <xf numFmtId="167" fontId="18" fillId="0" borderId="30" xfId="14" applyFont="1" applyFill="1" applyBorder="1" applyAlignment="1" applyProtection="1">
      <alignment horizontal="center" vertical="center" wrapText="1"/>
    </xf>
    <xf numFmtId="167" fontId="11" fillId="0" borderId="1" xfId="14" applyFont="1" applyFill="1" applyBorder="1" applyAlignment="1" applyProtection="1">
      <alignment vertical="center" wrapText="1"/>
    </xf>
    <xf numFmtId="0" fontId="13" fillId="0" borderId="2" xfId="7" applyFont="1" applyBorder="1" applyAlignment="1">
      <alignment vertical="center" wrapText="1"/>
    </xf>
    <xf numFmtId="167" fontId="11" fillId="0" borderId="29" xfId="14" applyFont="1" applyFill="1" applyBorder="1" applyAlignment="1">
      <alignment vertical="center" wrapText="1"/>
    </xf>
    <xf numFmtId="167" fontId="11" fillId="0" borderId="32" xfId="14" applyFont="1" applyFill="1" applyBorder="1" applyAlignment="1">
      <alignment vertical="center" wrapText="1"/>
    </xf>
    <xf numFmtId="167" fontId="11" fillId="0" borderId="14" xfId="14" applyFont="1" applyFill="1" applyBorder="1" applyAlignment="1">
      <alignment vertical="center" wrapText="1"/>
    </xf>
    <xf numFmtId="167" fontId="11" fillId="0" borderId="4" xfId="14" applyFont="1" applyFill="1" applyBorder="1" applyAlignment="1" applyProtection="1">
      <alignment vertical="center" wrapText="1"/>
    </xf>
    <xf numFmtId="0" fontId="13" fillId="0" borderId="0" xfId="7" applyFont="1" applyAlignment="1">
      <alignment vertical="center" wrapText="1"/>
    </xf>
    <xf numFmtId="167" fontId="13" fillId="0" borderId="30" xfId="14" applyFont="1" applyFill="1" applyBorder="1" applyAlignment="1">
      <alignment vertical="center" wrapText="1"/>
    </xf>
    <xf numFmtId="167" fontId="13" fillId="0" borderId="9" xfId="14" applyFont="1" applyFill="1" applyBorder="1" applyAlignment="1">
      <alignment vertical="center" wrapText="1"/>
    </xf>
    <xf numFmtId="0" fontId="11" fillId="0" borderId="6" xfId="7" applyFont="1" applyBorder="1" applyAlignment="1">
      <alignment horizontal="center" vertical="center" wrapText="1"/>
    </xf>
    <xf numFmtId="0" fontId="11" fillId="0" borderId="7" xfId="7" applyFont="1" applyBorder="1" applyAlignment="1">
      <alignment vertical="center" wrapText="1"/>
    </xf>
    <xf numFmtId="169" fontId="11" fillId="0" borderId="27" xfId="14" applyNumberFormat="1" applyFont="1" applyFill="1" applyBorder="1" applyAlignment="1">
      <alignment horizontal="center" vertical="center" wrapText="1"/>
    </xf>
    <xf numFmtId="169" fontId="11" fillId="0" borderId="33" xfId="14" applyNumberFormat="1" applyFont="1" applyFill="1" applyBorder="1" applyAlignment="1">
      <alignment horizontal="center" vertical="center" wrapText="1"/>
    </xf>
    <xf numFmtId="167" fontId="11" fillId="0" borderId="15" xfId="14" applyFont="1" applyFill="1" applyBorder="1" applyAlignment="1">
      <alignment horizontal="right" vertical="center" wrapText="1"/>
    </xf>
    <xf numFmtId="168" fontId="14" fillId="0" borderId="4" xfId="7" applyNumberFormat="1" applyFont="1" applyBorder="1" applyAlignment="1">
      <alignment vertical="center" wrapText="1"/>
    </xf>
    <xf numFmtId="0" fontId="12" fillId="0" borderId="0" xfId="7" applyFont="1" applyAlignment="1">
      <alignment vertical="center" wrapText="1"/>
    </xf>
    <xf numFmtId="168" fontId="14" fillId="0" borderId="0" xfId="7" applyNumberFormat="1" applyFont="1" applyAlignment="1">
      <alignment vertical="center" wrapText="1"/>
    </xf>
    <xf numFmtId="0" fontId="12" fillId="0" borderId="5" xfId="7" applyFont="1" applyBorder="1" applyAlignment="1">
      <alignment vertical="center" wrapText="1"/>
    </xf>
    <xf numFmtId="0" fontId="12" fillId="0" borderId="4" xfId="7" applyFont="1" applyBorder="1" applyAlignment="1">
      <alignment vertical="center" wrapText="1"/>
    </xf>
    <xf numFmtId="10" fontId="19" fillId="0" borderId="0" xfId="7" applyNumberFormat="1" applyFont="1" applyAlignment="1">
      <alignment horizontal="center"/>
    </xf>
    <xf numFmtId="43" fontId="13" fillId="0" borderId="5" xfId="7" applyNumberFormat="1" applyFont="1" applyBorder="1" applyAlignment="1">
      <alignment vertical="center" wrapText="1"/>
    </xf>
    <xf numFmtId="0" fontId="13" fillId="0" borderId="4" xfId="7" applyFont="1" applyBorder="1" applyAlignment="1">
      <alignment vertical="center" wrapText="1"/>
    </xf>
    <xf numFmtId="0" fontId="19" fillId="0" borderId="0" xfId="7" applyFont="1" applyAlignment="1">
      <alignment horizontal="center"/>
    </xf>
    <xf numFmtId="167" fontId="11" fillId="0" borderId="5" xfId="14" applyFont="1" applyFill="1" applyBorder="1" applyAlignment="1">
      <alignment vertical="center" wrapText="1"/>
    </xf>
    <xf numFmtId="0" fontId="13" fillId="0" borderId="6" xfId="7" applyFont="1" applyBorder="1" applyAlignment="1">
      <alignment vertical="center" wrapText="1"/>
    </xf>
    <xf numFmtId="167" fontId="11" fillId="0" borderId="8" xfId="14" applyFont="1" applyFill="1" applyBorder="1" applyAlignment="1">
      <alignment vertical="center" wrapText="1"/>
    </xf>
    <xf numFmtId="0" fontId="11" fillId="0" borderId="0" xfId="7" applyFont="1" applyAlignment="1">
      <alignment horizontal="center" vertical="center" wrapText="1"/>
    </xf>
    <xf numFmtId="0" fontId="20" fillId="0" borderId="0" xfId="7" applyFont="1" applyAlignment="1">
      <alignment vertical="center" wrapText="1"/>
    </xf>
    <xf numFmtId="10" fontId="11" fillId="0" borderId="0" xfId="1" applyNumberFormat="1" applyFont="1" applyFill="1" applyBorder="1" applyAlignment="1">
      <alignment vertical="center" wrapText="1"/>
    </xf>
    <xf numFmtId="0" fontId="21" fillId="0" borderId="0" xfId="7" applyFont="1" applyAlignment="1">
      <alignment vertical="center"/>
    </xf>
    <xf numFmtId="168" fontId="14" fillId="0" borderId="0" xfId="7" applyNumberFormat="1" applyFont="1" applyAlignment="1">
      <alignment horizontal="center" vertical="center"/>
    </xf>
    <xf numFmtId="0" fontId="22" fillId="0" borderId="0" xfId="7" applyFont="1" applyAlignment="1">
      <alignment vertical="center"/>
    </xf>
    <xf numFmtId="0" fontId="15" fillId="0" borderId="0" xfId="7" applyFont="1" applyAlignment="1">
      <alignment horizontal="center" vertical="center" wrapText="1"/>
    </xf>
    <xf numFmtId="0" fontId="13" fillId="0" borderId="0" xfId="7" applyFont="1" applyAlignment="1">
      <alignment horizontal="center" vertical="center" wrapText="1"/>
    </xf>
    <xf numFmtId="0" fontId="12" fillId="0" borderId="0" xfId="7" applyFont="1" applyAlignment="1">
      <alignment horizontal="center" vertical="center" wrapText="1"/>
    </xf>
    <xf numFmtId="0" fontId="11" fillId="0" borderId="0" xfId="7" applyFont="1" applyAlignment="1">
      <alignment vertical="center" wrapText="1"/>
    </xf>
    <xf numFmtId="10" fontId="11" fillId="0" borderId="0" xfId="1" applyNumberFormat="1" applyFont="1" applyFill="1" applyBorder="1" applyAlignment="1">
      <alignment horizontal="center" vertical="center" wrapText="1"/>
    </xf>
    <xf numFmtId="167" fontId="11" fillId="0" borderId="0" xfId="14" applyFont="1" applyFill="1" applyBorder="1" applyAlignment="1">
      <alignment vertical="center" wrapText="1"/>
    </xf>
    <xf numFmtId="169" fontId="11" fillId="0" borderId="0" xfId="14" applyNumberFormat="1" applyFont="1" applyFill="1" applyBorder="1" applyAlignment="1">
      <alignment vertical="center" wrapText="1"/>
    </xf>
    <xf numFmtId="10" fontId="13" fillId="0" borderId="0" xfId="1" applyNumberFormat="1" applyFont="1" applyFill="1" applyBorder="1" applyAlignment="1">
      <alignment horizontal="center" vertical="center" wrapText="1"/>
    </xf>
    <xf numFmtId="0" fontId="23" fillId="0" borderId="0" xfId="7" applyFont="1" applyAlignment="1">
      <alignment vertical="center" wrapText="1"/>
    </xf>
    <xf numFmtId="167" fontId="24" fillId="0" borderId="0" xfId="14" applyFont="1" applyFill="1" applyBorder="1" applyAlignment="1" applyProtection="1">
      <alignment vertical="center" wrapText="1"/>
    </xf>
    <xf numFmtId="167" fontId="11" fillId="0" borderId="0" xfId="14" applyFont="1" applyFill="1" applyBorder="1" applyAlignment="1" applyProtection="1">
      <alignment vertical="center" wrapText="1"/>
    </xf>
    <xf numFmtId="167" fontId="13" fillId="0" borderId="0" xfId="14" applyFont="1" applyFill="1" applyBorder="1" applyAlignment="1">
      <alignment vertical="center" wrapText="1"/>
    </xf>
    <xf numFmtId="0" fontId="15" fillId="0" borderId="0" xfId="7" applyFont="1" applyAlignment="1">
      <alignment vertical="center" wrapText="1"/>
    </xf>
    <xf numFmtId="43" fontId="13" fillId="0" borderId="0" xfId="7" applyNumberFormat="1" applyFont="1" applyAlignment="1">
      <alignment vertical="center" wrapText="1"/>
    </xf>
    <xf numFmtId="0" fontId="19" fillId="0" borderId="0" xfId="7" applyFont="1" applyAlignment="1">
      <alignment vertical="center" wrapText="1"/>
    </xf>
    <xf numFmtId="0" fontId="13" fillId="0" borderId="0" xfId="7" applyFont="1" applyAlignment="1">
      <alignment horizontal="center"/>
    </xf>
    <xf numFmtId="0" fontId="12" fillId="0" borderId="0" xfId="7" applyFont="1" applyAlignment="1">
      <alignment horizontal="center"/>
    </xf>
    <xf numFmtId="10" fontId="13" fillId="0" borderId="0" xfId="7" applyNumberFormat="1" applyFont="1" applyAlignment="1">
      <alignment horizontal="center"/>
    </xf>
    <xf numFmtId="0" fontId="14" fillId="0" borderId="0" xfId="7" applyFont="1" applyAlignment="1">
      <alignment horizontal="center"/>
    </xf>
    <xf numFmtId="0" fontId="13" fillId="0" borderId="0" xfId="7" applyFont="1" applyAlignment="1">
      <alignment horizontal="left"/>
    </xf>
    <xf numFmtId="10" fontId="13" fillId="0" borderId="0" xfId="1" applyNumberFormat="1" applyFont="1" applyBorder="1" applyAlignment="1">
      <alignment horizontal="center"/>
    </xf>
    <xf numFmtId="169" fontId="11" fillId="0" borderId="0" xfId="14" applyNumberFormat="1" applyFont="1"/>
    <xf numFmtId="169" fontId="11" fillId="0" borderId="0" xfId="7" applyNumberFormat="1" applyFont="1"/>
    <xf numFmtId="0" fontId="11" fillId="0" borderId="0" xfId="7" applyFont="1" applyAlignment="1">
      <alignment horizontal="center"/>
    </xf>
    <xf numFmtId="0" fontId="5" fillId="0" borderId="0" xfId="15" applyFont="1" applyFill="1" applyBorder="1" applyAlignment="1">
      <alignment vertical="center"/>
    </xf>
    <xf numFmtId="0" fontId="3" fillId="0" borderId="0" xfId="15" applyFont="1" applyFill="1" applyBorder="1" applyAlignment="1">
      <alignment vertical="center"/>
    </xf>
    <xf numFmtId="0" fontId="25" fillId="0" borderId="0" xfId="15" applyFont="1" applyFill="1" applyBorder="1"/>
    <xf numFmtId="0" fontId="13" fillId="0" borderId="0" xfId="15" applyFont="1" applyFill="1" applyBorder="1" applyAlignment="1">
      <alignment vertical="center"/>
    </xf>
    <xf numFmtId="170" fontId="5" fillId="0" borderId="1" xfId="15" applyNumberFormat="1" applyFont="1" applyFill="1" applyBorder="1" applyAlignment="1">
      <alignment horizontal="center"/>
    </xf>
    <xf numFmtId="0" fontId="5" fillId="0" borderId="2" xfId="15" applyFont="1" applyFill="1" applyBorder="1"/>
    <xf numFmtId="43" fontId="11" fillId="0" borderId="2" xfId="14" applyNumberFormat="1" applyFont="1" applyFill="1" applyBorder="1"/>
    <xf numFmtId="0" fontId="11" fillId="0" borderId="2" xfId="15" applyFont="1" applyFill="1" applyBorder="1"/>
    <xf numFmtId="0" fontId="5" fillId="0" borderId="3" xfId="15" applyBorder="1"/>
    <xf numFmtId="0" fontId="5" fillId="0" borderId="0" xfId="9"/>
    <xf numFmtId="170" fontId="6" fillId="0" borderId="4" xfId="15" applyNumberFormat="1" applyFont="1" applyFill="1" applyBorder="1" applyAlignment="1">
      <alignment horizontal="center" vertical="center"/>
    </xf>
    <xf numFmtId="43" fontId="22" fillId="0" borderId="0" xfId="14" applyNumberFormat="1" applyFont="1" applyFill="1" applyBorder="1"/>
    <xf numFmtId="0" fontId="11" fillId="0" borderId="0" xfId="15" applyFont="1" applyFill="1" applyBorder="1"/>
    <xf numFmtId="17" fontId="22" fillId="0" borderId="0" xfId="15" applyNumberFormat="1" applyFont="1" applyFill="1" applyBorder="1"/>
    <xf numFmtId="172" fontId="15" fillId="0" borderId="5" xfId="15" applyNumberFormat="1" applyFont="1" applyBorder="1" applyAlignment="1">
      <alignment horizontal="left"/>
    </xf>
    <xf numFmtId="170" fontId="5" fillId="0" borderId="4" xfId="15" applyNumberFormat="1" applyFont="1" applyFill="1" applyBorder="1" applyAlignment="1">
      <alignment horizontal="center" vertical="center"/>
    </xf>
    <xf numFmtId="43" fontId="11" fillId="0" borderId="0" xfId="14" applyNumberFormat="1" applyFont="1" applyFill="1" applyBorder="1"/>
    <xf numFmtId="0" fontId="13" fillId="0" borderId="0" xfId="15" applyFont="1" applyFill="1" applyBorder="1"/>
    <xf numFmtId="0" fontId="15" fillId="0" borderId="5" xfId="15" applyFont="1" applyBorder="1" applyAlignment="1">
      <alignment horizontal="left"/>
    </xf>
    <xf numFmtId="0" fontId="26" fillId="0" borderId="0" xfId="15" applyFont="1" applyFill="1" applyBorder="1" applyAlignment="1">
      <alignment vertical="center"/>
    </xf>
    <xf numFmtId="43" fontId="13" fillId="0" borderId="0" xfId="14" applyNumberFormat="1" applyFont="1" applyFill="1" applyBorder="1"/>
    <xf numFmtId="0" fontId="15" fillId="0" borderId="5" xfId="15" applyNumberFormat="1" applyFont="1" applyBorder="1" applyAlignment="1">
      <alignment horizontal="left"/>
    </xf>
    <xf numFmtId="10" fontId="15" fillId="0" borderId="5" xfId="15" applyNumberFormat="1" applyFont="1" applyBorder="1" applyAlignment="1">
      <alignment horizontal="left"/>
    </xf>
    <xf numFmtId="17" fontId="13" fillId="0" borderId="0" xfId="15" applyNumberFormat="1" applyFont="1" applyFill="1" applyBorder="1"/>
    <xf numFmtId="17" fontId="15" fillId="0" borderId="5" xfId="15" applyNumberFormat="1" applyFont="1" applyBorder="1" applyAlignment="1">
      <alignment horizontal="left"/>
    </xf>
    <xf numFmtId="170" fontId="6" fillId="0" borderId="6" xfId="15" applyNumberFormat="1" applyFont="1" applyFill="1" applyBorder="1" applyAlignment="1">
      <alignment horizontal="center"/>
    </xf>
    <xf numFmtId="0" fontId="6" fillId="0" borderId="7" xfId="15" applyFont="1" applyFill="1" applyBorder="1" applyAlignment="1">
      <alignment horizontal="left"/>
    </xf>
    <xf numFmtId="43" fontId="11" fillId="0" borderId="7" xfId="14" applyNumberFormat="1" applyFont="1" applyFill="1" applyBorder="1"/>
    <xf numFmtId="0" fontId="11" fillId="0" borderId="7" xfId="15" applyFont="1" applyFill="1" applyBorder="1"/>
    <xf numFmtId="17" fontId="27" fillId="0" borderId="8" xfId="15" applyNumberFormat="1" applyFont="1" applyBorder="1"/>
    <xf numFmtId="167" fontId="13" fillId="0" borderId="29" xfId="14" applyFont="1" applyFill="1" applyBorder="1" applyAlignment="1">
      <alignment vertical="center" wrapText="1"/>
    </xf>
    <xf numFmtId="167" fontId="13" fillId="0" borderId="34" xfId="14" applyFont="1" applyFill="1" applyBorder="1" applyAlignment="1">
      <alignment vertical="center" wrapText="1"/>
    </xf>
    <xf numFmtId="4" fontId="10" fillId="4" borderId="19" xfId="0" applyNumberFormat="1" applyFont="1" applyFill="1" applyBorder="1" applyAlignment="1">
      <alignment horizontal="right" vertical="center"/>
    </xf>
    <xf numFmtId="4" fontId="10" fillId="4" borderId="20" xfId="0" applyNumberFormat="1" applyFont="1" applyFill="1" applyBorder="1" applyAlignment="1">
      <alignment horizontal="right" vertical="center"/>
    </xf>
    <xf numFmtId="4" fontId="10" fillId="4" borderId="13" xfId="0" applyNumberFormat="1" applyFont="1" applyFill="1" applyBorder="1" applyAlignment="1">
      <alignment horizontal="right" vertical="center"/>
    </xf>
    <xf numFmtId="4" fontId="10" fillId="0" borderId="19" xfId="0" applyNumberFormat="1" applyFont="1" applyBorder="1" applyAlignment="1">
      <alignment horizontal="right" vertical="center"/>
    </xf>
    <xf numFmtId="4" fontId="10" fillId="0" borderId="20" xfId="0" applyNumberFormat="1" applyFont="1" applyBorder="1" applyAlignment="1">
      <alignment horizontal="right" vertical="center"/>
    </xf>
    <xf numFmtId="4" fontId="10" fillId="0" borderId="13" xfId="0" applyNumberFormat="1" applyFont="1" applyBorder="1" applyAlignment="1">
      <alignment horizontal="right" vertical="center"/>
    </xf>
    <xf numFmtId="4" fontId="6" fillId="2" borderId="18" xfId="0" applyNumberFormat="1" applyFont="1" applyFill="1" applyBorder="1" applyAlignment="1">
      <alignment horizontal="right" vertical="center"/>
    </xf>
    <xf numFmtId="4" fontId="6" fillId="2" borderId="16" xfId="0" applyNumberFormat="1" applyFont="1" applyFill="1" applyBorder="1" applyAlignment="1">
      <alignment horizontal="right" vertical="center"/>
    </xf>
    <xf numFmtId="4" fontId="6" fillId="2" borderId="17" xfId="0" applyNumberFormat="1" applyFont="1" applyFill="1" applyBorder="1" applyAlignment="1">
      <alignment horizontal="right" vertical="center"/>
    </xf>
    <xf numFmtId="0" fontId="13" fillId="0" borderId="4" xfId="7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13" fillId="0" borderId="22" xfId="7" applyFont="1" applyBorder="1" applyAlignment="1">
      <alignment horizontal="center" vertical="center" wrapText="1"/>
    </xf>
    <xf numFmtId="0" fontId="13" fillId="0" borderId="16" xfId="7" applyFont="1" applyBorder="1" applyAlignment="1">
      <alignment horizontal="center" vertical="center" wrapText="1"/>
    </xf>
  </cellXfs>
  <cellStyles count="16">
    <cellStyle name="Excel Built-in Normal" xfId="11"/>
    <cellStyle name="Normal" xfId="0" builtinId="0"/>
    <cellStyle name="Normal 11" xfId="15"/>
    <cellStyle name="Normal 12" xfId="2"/>
    <cellStyle name="Normal 12 3 2" xfId="3"/>
    <cellStyle name="Normal 2" xfId="8"/>
    <cellStyle name="Normal 2 10 2" xfId="5"/>
    <cellStyle name="Normal 2 2" xfId="12"/>
    <cellStyle name="Normal 24 2 2" xfId="4"/>
    <cellStyle name="Normal 3" xfId="9"/>
    <cellStyle name="Normal 4" xfId="10"/>
    <cellStyle name="Normal 5" xfId="7"/>
    <cellStyle name="Porcentagem" xfId="1" builtinId="5"/>
    <cellStyle name="Separador de milhares 10" xfId="14"/>
    <cellStyle name="Vírgula 2" xfId="13"/>
    <cellStyle name="Vírgula 2 3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frota\PLANILHA%20M&#218;LTIPLA%20V3.0.5_INFRA_INDAIA_REV%2004_ETAPA%201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fs\Habitacao\OBRAS\2023\REFORMA%20BOMBEIRO\LICITA&#199;&#195;O\BOMBEIR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DADOS"/>
      <sheetName val="NOVO"/>
      <sheetName val="BDI"/>
      <sheetName val="ORÇAMENTO"/>
      <sheetName val="CÁLCULO"/>
      <sheetName val="EVENTOS"/>
      <sheetName val="CRONO"/>
      <sheetName val="CRONOPLE"/>
      <sheetName val="PLE"/>
      <sheetName val="QCI"/>
      <sheetName val="BM"/>
      <sheetName val="RRE"/>
      <sheetName val="OFÍCIO"/>
      <sheetName val="MEMORIA DE CALCULO"/>
    </sheetNames>
    <sheetDataSet>
      <sheetData sheetId="0" refreshError="1"/>
      <sheetData sheetId="1" refreshError="1">
        <row r="6">
          <cell r="F6" t="str">
            <v>BERTIOGA/SP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ilha "/>
      <sheetName val="cronograma"/>
      <sheetName val="188-D"/>
      <sheetName val="SINAPI 11-2022"/>
      <sheetName val="SIURB JUN-22"/>
      <sheetName val="BDI"/>
      <sheetName val="memoria"/>
    </sheetNames>
    <sheetDataSet>
      <sheetData sheetId="0">
        <row r="12">
          <cell r="D12" t="str">
            <v>SERVIÇOS PRELIMINARES</v>
          </cell>
        </row>
        <row r="317">
          <cell r="D317" t="str">
            <v>ÁREA EXTERNA</v>
          </cell>
        </row>
        <row r="378">
          <cell r="D378" t="str">
            <v>PÓRTICO</v>
          </cell>
        </row>
        <row r="408">
          <cell r="D408" t="str">
            <v>ILUMINAÇÃO</v>
          </cell>
        </row>
        <row r="442">
          <cell r="D442" t="str">
            <v>MURO</v>
          </cell>
        </row>
        <row r="492">
          <cell r="D492" t="str">
            <v>LIMPEZA FINAL DA OBRA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68"/>
  <sheetViews>
    <sheetView tabSelected="1" view="pageBreakPreview" zoomScale="85" zoomScaleNormal="100" zoomScaleSheetLayoutView="85" workbookViewId="0">
      <selection activeCell="F362" sqref="F362"/>
    </sheetView>
  </sheetViews>
  <sheetFormatPr defaultRowHeight="15" x14ac:dyDescent="0.25"/>
  <cols>
    <col min="1" max="1" width="8.140625" customWidth="1"/>
    <col min="2" max="2" width="83.7109375" style="2" customWidth="1"/>
    <col min="3" max="3" width="7.5703125" style="3" customWidth="1"/>
    <col min="4" max="4" width="9.28515625" style="3" bestFit="1" customWidth="1"/>
    <col min="5" max="5" width="14.85546875" style="4" bestFit="1" customWidth="1"/>
    <col min="6" max="6" width="14.85546875" style="6" bestFit="1" customWidth="1"/>
  </cols>
  <sheetData>
    <row r="1" spans="1:6" s="163" customFormat="1" ht="12.75" x14ac:dyDescent="0.2">
      <c r="A1" s="158"/>
      <c r="B1" s="159"/>
      <c r="C1" s="160"/>
      <c r="D1" s="161"/>
      <c r="E1" s="161"/>
      <c r="F1" s="162"/>
    </row>
    <row r="2" spans="1:6" s="163" customFormat="1" ht="15.75" x14ac:dyDescent="0.25">
      <c r="A2" s="164"/>
      <c r="B2" s="155"/>
      <c r="C2" s="165"/>
      <c r="D2" s="166"/>
      <c r="E2" s="167"/>
      <c r="F2" s="168"/>
    </row>
    <row r="3" spans="1:6" s="163" customFormat="1" ht="13.5" x14ac:dyDescent="0.25">
      <c r="A3" s="169"/>
      <c r="B3" s="154"/>
      <c r="C3" s="170"/>
      <c r="D3" s="166"/>
      <c r="E3" s="171" t="s">
        <v>388</v>
      </c>
      <c r="F3" s="172" t="s">
        <v>565</v>
      </c>
    </row>
    <row r="4" spans="1:6" s="163" customFormat="1" ht="20.25" x14ac:dyDescent="0.25">
      <c r="A4" s="164"/>
      <c r="B4" s="173" t="s">
        <v>11</v>
      </c>
      <c r="C4" s="174"/>
      <c r="D4" s="166"/>
      <c r="E4" s="171"/>
      <c r="F4" s="175"/>
    </row>
    <row r="5" spans="1:6" s="163" customFormat="1" ht="13.5" x14ac:dyDescent="0.25">
      <c r="A5" s="164"/>
      <c r="B5" s="156"/>
      <c r="C5" s="174"/>
      <c r="D5" s="166"/>
      <c r="E5" s="171"/>
      <c r="F5" s="168"/>
    </row>
    <row r="6" spans="1:6" s="163" customFormat="1" ht="13.5" x14ac:dyDescent="0.25">
      <c r="A6" s="164"/>
      <c r="B6" s="156"/>
      <c r="C6" s="174"/>
      <c r="D6" s="166"/>
      <c r="E6" s="171"/>
      <c r="F6" s="168"/>
    </row>
    <row r="7" spans="1:6" s="163" customFormat="1" ht="13.5" x14ac:dyDescent="0.25">
      <c r="A7" s="164"/>
      <c r="B7" s="157" t="s">
        <v>390</v>
      </c>
      <c r="C7" s="174"/>
      <c r="D7" s="166"/>
      <c r="E7" s="171" t="s">
        <v>389</v>
      </c>
      <c r="F7" s="176">
        <v>0</v>
      </c>
    </row>
    <row r="8" spans="1:6" s="163" customFormat="1" ht="13.5" x14ac:dyDescent="0.25">
      <c r="A8" s="164"/>
      <c r="B8" s="157" t="s">
        <v>391</v>
      </c>
      <c r="C8" s="170"/>
      <c r="D8" s="166"/>
      <c r="E8" s="177" t="s">
        <v>364</v>
      </c>
      <c r="F8" s="178"/>
    </row>
    <row r="9" spans="1:6" s="163" customFormat="1" ht="15.75" thickBot="1" x14ac:dyDescent="0.35">
      <c r="A9" s="179"/>
      <c r="B9" s="180"/>
      <c r="C9" s="181"/>
      <c r="D9" s="182"/>
      <c r="E9" s="182"/>
      <c r="F9" s="183"/>
    </row>
    <row r="10" spans="1:6" x14ac:dyDescent="0.25">
      <c r="A10" s="26" t="s">
        <v>0</v>
      </c>
      <c r="B10" s="16" t="s">
        <v>12</v>
      </c>
      <c r="C10" s="16" t="s">
        <v>13</v>
      </c>
      <c r="D10" s="16" t="s">
        <v>14</v>
      </c>
      <c r="E10" s="18" t="s">
        <v>42</v>
      </c>
      <c r="F10" s="18" t="s">
        <v>43</v>
      </c>
    </row>
    <row r="11" spans="1:6" x14ac:dyDescent="0.25">
      <c r="A11" s="19"/>
      <c r="B11" s="20"/>
      <c r="C11" s="20"/>
      <c r="D11" s="20"/>
      <c r="E11" s="21"/>
      <c r="F11" s="21"/>
    </row>
    <row r="12" spans="1:6" x14ac:dyDescent="0.25">
      <c r="A12" s="16" t="s">
        <v>31</v>
      </c>
      <c r="B12" s="17" t="s">
        <v>69</v>
      </c>
      <c r="C12" s="16"/>
      <c r="D12" s="16"/>
      <c r="E12" s="18"/>
      <c r="F12" s="18">
        <f>SUBTOTAL(9,F13:F16)</f>
        <v>0</v>
      </c>
    </row>
    <row r="13" spans="1:6" ht="25.5" x14ac:dyDescent="0.25">
      <c r="A13" s="1" t="s">
        <v>32</v>
      </c>
      <c r="B13" s="7" t="s">
        <v>392</v>
      </c>
      <c r="C13" s="1" t="s">
        <v>39</v>
      </c>
      <c r="D13" s="1">
        <v>12</v>
      </c>
      <c r="E13" s="5"/>
      <c r="F13" s="5">
        <f t="shared" ref="F13:F16" si="0">D13*E13</f>
        <v>0</v>
      </c>
    </row>
    <row r="14" spans="1:6" ht="25.5" x14ac:dyDescent="0.25">
      <c r="A14" s="1" t="s">
        <v>34</v>
      </c>
      <c r="B14" s="7" t="s">
        <v>393</v>
      </c>
      <c r="C14" s="1" t="s">
        <v>39</v>
      </c>
      <c r="D14" s="1">
        <v>12</v>
      </c>
      <c r="E14" s="5"/>
      <c r="F14" s="5">
        <f t="shared" si="0"/>
        <v>0</v>
      </c>
    </row>
    <row r="15" spans="1:6" x14ac:dyDescent="0.25">
      <c r="A15" s="1" t="s">
        <v>37</v>
      </c>
      <c r="B15" s="7" t="s">
        <v>394</v>
      </c>
      <c r="C15" s="1" t="s">
        <v>39</v>
      </c>
      <c r="D15" s="1">
        <v>12</v>
      </c>
      <c r="E15" s="5"/>
      <c r="F15" s="5">
        <f t="shared" si="0"/>
        <v>0</v>
      </c>
    </row>
    <row r="16" spans="1:6" x14ac:dyDescent="0.25">
      <c r="A16" s="1" t="s">
        <v>38</v>
      </c>
      <c r="B16" s="7" t="s">
        <v>395</v>
      </c>
      <c r="C16" s="1" t="s">
        <v>15</v>
      </c>
      <c r="D16" s="1">
        <v>6</v>
      </c>
      <c r="E16" s="5"/>
      <c r="F16" s="5">
        <f t="shared" si="0"/>
        <v>0</v>
      </c>
    </row>
    <row r="17" spans="1:6" x14ac:dyDescent="0.25">
      <c r="A17" s="1"/>
      <c r="B17" s="7"/>
      <c r="C17" s="1"/>
      <c r="D17" s="1"/>
      <c r="E17" s="5"/>
      <c r="F17" s="5"/>
    </row>
    <row r="18" spans="1:6" x14ac:dyDescent="0.25">
      <c r="A18" s="16"/>
      <c r="B18" s="17" t="s">
        <v>184</v>
      </c>
      <c r="C18" s="16"/>
      <c r="D18" s="16"/>
      <c r="E18" s="18"/>
      <c r="F18" s="18">
        <f>SUBTOTAL(9,F20:F176)</f>
        <v>0</v>
      </c>
    </row>
    <row r="19" spans="1:6" ht="6" customHeight="1" x14ac:dyDescent="0.25">
      <c r="A19" s="1"/>
      <c r="B19" s="7"/>
      <c r="C19" s="1"/>
      <c r="D19" s="1"/>
      <c r="E19" s="5"/>
      <c r="F19" s="5"/>
    </row>
    <row r="20" spans="1:6" x14ac:dyDescent="0.25">
      <c r="A20" s="16" t="s">
        <v>44</v>
      </c>
      <c r="B20" s="17" t="s">
        <v>1</v>
      </c>
      <c r="C20" s="16"/>
      <c r="D20" s="16"/>
      <c r="E20" s="18"/>
      <c r="F20" s="18">
        <f>SUBTOTAL(9,F21:F24)</f>
        <v>0</v>
      </c>
    </row>
    <row r="21" spans="1:6" x14ac:dyDescent="0.25">
      <c r="A21" s="1" t="s">
        <v>36</v>
      </c>
      <c r="B21" s="7" t="s">
        <v>396</v>
      </c>
      <c r="C21" s="1" t="s">
        <v>15</v>
      </c>
      <c r="D21" s="1">
        <v>1024.2</v>
      </c>
      <c r="E21" s="5"/>
      <c r="F21" s="5">
        <f t="shared" ref="F21:F24" si="1">D21*E21</f>
        <v>0</v>
      </c>
    </row>
    <row r="22" spans="1:6" x14ac:dyDescent="0.25">
      <c r="A22" s="1" t="s">
        <v>33</v>
      </c>
      <c r="B22" s="7" t="s">
        <v>397</v>
      </c>
      <c r="C22" s="1" t="s">
        <v>15</v>
      </c>
      <c r="D22" s="1">
        <v>85.35</v>
      </c>
      <c r="E22" s="5"/>
      <c r="F22" s="5">
        <f t="shared" si="1"/>
        <v>0</v>
      </c>
    </row>
    <row r="23" spans="1:6" ht="25.5" x14ac:dyDescent="0.25">
      <c r="A23" s="1" t="s">
        <v>45</v>
      </c>
      <c r="B23" s="7" t="s">
        <v>140</v>
      </c>
      <c r="C23" s="1" t="s">
        <v>15</v>
      </c>
      <c r="D23" s="1">
        <v>371.11</v>
      </c>
      <c r="E23" s="5"/>
      <c r="F23" s="5">
        <f t="shared" si="1"/>
        <v>0</v>
      </c>
    </row>
    <row r="24" spans="1:6" x14ac:dyDescent="0.25">
      <c r="A24" s="1" t="s">
        <v>46</v>
      </c>
      <c r="B24" s="7" t="s">
        <v>398</v>
      </c>
      <c r="C24" s="1" t="s">
        <v>2</v>
      </c>
      <c r="D24" s="1">
        <v>802.62</v>
      </c>
      <c r="E24" s="5"/>
      <c r="F24" s="5">
        <f t="shared" si="1"/>
        <v>0</v>
      </c>
    </row>
    <row r="25" spans="1:6" x14ac:dyDescent="0.25">
      <c r="A25" s="1"/>
      <c r="B25" s="7"/>
      <c r="C25" s="1"/>
      <c r="D25" s="1"/>
      <c r="E25" s="5"/>
      <c r="F25" s="5"/>
    </row>
    <row r="26" spans="1:6" x14ac:dyDescent="0.25">
      <c r="A26" s="16" t="s">
        <v>47</v>
      </c>
      <c r="B26" s="17" t="s">
        <v>21</v>
      </c>
      <c r="C26" s="16"/>
      <c r="D26" s="16"/>
      <c r="E26" s="18"/>
      <c r="F26" s="18">
        <f>SUBTOTAL(9,F27:F32)</f>
        <v>0</v>
      </c>
    </row>
    <row r="27" spans="1:6" x14ac:dyDescent="0.25">
      <c r="A27" s="1" t="s">
        <v>35</v>
      </c>
      <c r="B27" s="7" t="s">
        <v>399</v>
      </c>
      <c r="C27" s="1" t="s">
        <v>16</v>
      </c>
      <c r="D27" s="1">
        <v>9.4700000000000006</v>
      </c>
      <c r="E27" s="5"/>
      <c r="F27" s="5">
        <f t="shared" ref="F27:F32" si="2">D27*E27</f>
        <v>0</v>
      </c>
    </row>
    <row r="28" spans="1:6" x14ac:dyDescent="0.25">
      <c r="A28" s="1" t="s">
        <v>48</v>
      </c>
      <c r="B28" s="7" t="s">
        <v>400</v>
      </c>
      <c r="C28" s="1" t="s">
        <v>15</v>
      </c>
      <c r="D28" s="1">
        <v>1.7</v>
      </c>
      <c r="E28" s="5"/>
      <c r="F28" s="5">
        <f t="shared" si="2"/>
        <v>0</v>
      </c>
    </row>
    <row r="29" spans="1:6" ht="25.5" x14ac:dyDescent="0.25">
      <c r="A29" s="1" t="s">
        <v>49</v>
      </c>
      <c r="B29" s="7" t="s">
        <v>401</v>
      </c>
      <c r="C29" s="1" t="s">
        <v>16</v>
      </c>
      <c r="D29" s="1">
        <v>16.34</v>
      </c>
      <c r="E29" s="5"/>
      <c r="F29" s="5">
        <f t="shared" si="2"/>
        <v>0</v>
      </c>
    </row>
    <row r="30" spans="1:6" x14ac:dyDescent="0.25">
      <c r="A30" s="1" t="s">
        <v>50</v>
      </c>
      <c r="B30" s="7" t="s">
        <v>402</v>
      </c>
      <c r="C30" s="1" t="s">
        <v>15</v>
      </c>
      <c r="D30" s="1">
        <v>87.82</v>
      </c>
      <c r="E30" s="5"/>
      <c r="F30" s="5">
        <f t="shared" si="2"/>
        <v>0</v>
      </c>
    </row>
    <row r="31" spans="1:6" ht="25.5" x14ac:dyDescent="0.25">
      <c r="A31" s="1" t="s">
        <v>51</v>
      </c>
      <c r="B31" s="7" t="s">
        <v>403</v>
      </c>
      <c r="C31" s="1" t="s">
        <v>2</v>
      </c>
      <c r="D31" s="1">
        <v>4.0999999999999996</v>
      </c>
      <c r="E31" s="5"/>
      <c r="F31" s="5">
        <f t="shared" si="2"/>
        <v>0</v>
      </c>
    </row>
    <row r="32" spans="1:6" ht="25.5" x14ac:dyDescent="0.25">
      <c r="A32" s="1" t="s">
        <v>52</v>
      </c>
      <c r="B32" s="7" t="s">
        <v>404</v>
      </c>
      <c r="C32" s="1" t="s">
        <v>15</v>
      </c>
      <c r="D32" s="1">
        <v>22.64</v>
      </c>
      <c r="E32" s="5"/>
      <c r="F32" s="5">
        <f t="shared" si="2"/>
        <v>0</v>
      </c>
    </row>
    <row r="33" spans="1:6" x14ac:dyDescent="0.25">
      <c r="A33" s="1"/>
      <c r="B33" s="7"/>
      <c r="C33" s="1"/>
      <c r="D33" s="1"/>
      <c r="E33" s="5"/>
      <c r="F33" s="5"/>
    </row>
    <row r="34" spans="1:6" x14ac:dyDescent="0.25">
      <c r="A34" s="16" t="s">
        <v>54</v>
      </c>
      <c r="B34" s="17" t="s">
        <v>70</v>
      </c>
      <c r="C34" s="16"/>
      <c r="D34" s="16"/>
      <c r="E34" s="18"/>
      <c r="F34" s="18">
        <f>SUBTOTAL(9,F35:F52)</f>
        <v>0</v>
      </c>
    </row>
    <row r="35" spans="1:6" x14ac:dyDescent="0.25">
      <c r="A35" s="1" t="s">
        <v>55</v>
      </c>
      <c r="B35" s="7" t="s">
        <v>405</v>
      </c>
      <c r="C35" s="1" t="s">
        <v>17</v>
      </c>
      <c r="D35" s="1">
        <v>238.8</v>
      </c>
      <c r="E35" s="5"/>
      <c r="F35" s="5">
        <f t="shared" ref="F35:F52" si="3">D35*E35</f>
        <v>0</v>
      </c>
    </row>
    <row r="36" spans="1:6" x14ac:dyDescent="0.25">
      <c r="A36" s="1" t="s">
        <v>71</v>
      </c>
      <c r="B36" s="7" t="s">
        <v>406</v>
      </c>
      <c r="C36" s="1" t="s">
        <v>2</v>
      </c>
      <c r="D36" s="1">
        <v>29.12</v>
      </c>
      <c r="E36" s="5"/>
      <c r="F36" s="5">
        <f t="shared" si="3"/>
        <v>0</v>
      </c>
    </row>
    <row r="37" spans="1:6" x14ac:dyDescent="0.25">
      <c r="A37" s="1" t="s">
        <v>72</v>
      </c>
      <c r="B37" s="7" t="s">
        <v>407</v>
      </c>
      <c r="C37" s="1" t="s">
        <v>18</v>
      </c>
      <c r="D37" s="1">
        <v>5</v>
      </c>
      <c r="E37" s="5"/>
      <c r="F37" s="5">
        <f t="shared" si="3"/>
        <v>0</v>
      </c>
    </row>
    <row r="38" spans="1:6" x14ac:dyDescent="0.25">
      <c r="A38" s="1" t="s">
        <v>73</v>
      </c>
      <c r="B38" s="7" t="s">
        <v>408</v>
      </c>
      <c r="C38" s="1" t="s">
        <v>2</v>
      </c>
      <c r="D38" s="1">
        <v>26</v>
      </c>
      <c r="E38" s="5"/>
      <c r="F38" s="5">
        <f t="shared" si="3"/>
        <v>0</v>
      </c>
    </row>
    <row r="39" spans="1:6" ht="25.5" x14ac:dyDescent="0.25">
      <c r="A39" s="1" t="s">
        <v>74</v>
      </c>
      <c r="B39" s="7" t="s">
        <v>409</v>
      </c>
      <c r="C39" s="1" t="s">
        <v>2</v>
      </c>
      <c r="D39" s="1">
        <v>26</v>
      </c>
      <c r="E39" s="5"/>
      <c r="F39" s="5">
        <f t="shared" si="3"/>
        <v>0</v>
      </c>
    </row>
    <row r="40" spans="1:6" x14ac:dyDescent="0.25">
      <c r="A40" s="1" t="s">
        <v>75</v>
      </c>
      <c r="B40" s="7" t="s">
        <v>410</v>
      </c>
      <c r="C40" s="1" t="s">
        <v>15</v>
      </c>
      <c r="D40" s="1">
        <v>2.73</v>
      </c>
      <c r="E40" s="5"/>
      <c r="F40" s="5">
        <f t="shared" si="3"/>
        <v>0</v>
      </c>
    </row>
    <row r="41" spans="1:6" x14ac:dyDescent="0.25">
      <c r="A41" s="1" t="s">
        <v>76</v>
      </c>
      <c r="B41" s="7" t="s">
        <v>411</v>
      </c>
      <c r="C41" s="1" t="s">
        <v>15</v>
      </c>
      <c r="D41" s="1">
        <v>5.1100000000000003</v>
      </c>
      <c r="E41" s="5"/>
      <c r="F41" s="5">
        <f t="shared" si="3"/>
        <v>0</v>
      </c>
    </row>
    <row r="42" spans="1:6" x14ac:dyDescent="0.25">
      <c r="A42" s="1" t="s">
        <v>77</v>
      </c>
      <c r="B42" s="7" t="s">
        <v>412</v>
      </c>
      <c r="C42" s="1" t="s">
        <v>18</v>
      </c>
      <c r="D42" s="1">
        <v>3</v>
      </c>
      <c r="E42" s="5"/>
      <c r="F42" s="5">
        <f t="shared" si="3"/>
        <v>0</v>
      </c>
    </row>
    <row r="43" spans="1:6" x14ac:dyDescent="0.25">
      <c r="A43" s="1" t="s">
        <v>78</v>
      </c>
      <c r="B43" s="7" t="s">
        <v>413</v>
      </c>
      <c r="C43" s="1" t="s">
        <v>15</v>
      </c>
      <c r="D43" s="1">
        <v>1.89</v>
      </c>
      <c r="E43" s="5"/>
      <c r="F43" s="5">
        <f t="shared" si="3"/>
        <v>0</v>
      </c>
    </row>
    <row r="44" spans="1:6" x14ac:dyDescent="0.25">
      <c r="A44" s="1" t="s">
        <v>79</v>
      </c>
      <c r="B44" s="7" t="s">
        <v>414</v>
      </c>
      <c r="C44" s="1" t="s">
        <v>18</v>
      </c>
      <c r="D44" s="1">
        <v>4</v>
      </c>
      <c r="E44" s="5"/>
      <c r="F44" s="5">
        <f t="shared" si="3"/>
        <v>0</v>
      </c>
    </row>
    <row r="45" spans="1:6" x14ac:dyDescent="0.25">
      <c r="A45" s="1" t="s">
        <v>80</v>
      </c>
      <c r="B45" s="7" t="s">
        <v>415</v>
      </c>
      <c r="C45" s="1" t="s">
        <v>18</v>
      </c>
      <c r="D45" s="1">
        <v>5</v>
      </c>
      <c r="E45" s="5"/>
      <c r="F45" s="5">
        <f t="shared" si="3"/>
        <v>0</v>
      </c>
    </row>
    <row r="46" spans="1:6" x14ac:dyDescent="0.25">
      <c r="A46" s="1" t="s">
        <v>81</v>
      </c>
      <c r="B46" s="7" t="s">
        <v>416</v>
      </c>
      <c r="C46" s="1" t="s">
        <v>18</v>
      </c>
      <c r="D46" s="1">
        <v>5</v>
      </c>
      <c r="E46" s="5"/>
      <c r="F46" s="5">
        <f t="shared" si="3"/>
        <v>0</v>
      </c>
    </row>
    <row r="47" spans="1:6" ht="25.5" x14ac:dyDescent="0.25">
      <c r="A47" s="1" t="s">
        <v>82</v>
      </c>
      <c r="B47" s="7" t="s">
        <v>417</v>
      </c>
      <c r="C47" s="1" t="s">
        <v>18</v>
      </c>
      <c r="D47" s="1">
        <v>18</v>
      </c>
      <c r="E47" s="5"/>
      <c r="F47" s="5">
        <f t="shared" si="3"/>
        <v>0</v>
      </c>
    </row>
    <row r="48" spans="1:6" ht="25.5" x14ac:dyDescent="0.25">
      <c r="A48" s="1" t="s">
        <v>83</v>
      </c>
      <c r="B48" s="7" t="s">
        <v>418</v>
      </c>
      <c r="C48" s="1" t="s">
        <v>2</v>
      </c>
      <c r="D48" s="1">
        <v>72</v>
      </c>
      <c r="E48" s="5"/>
      <c r="F48" s="5">
        <f t="shared" si="3"/>
        <v>0</v>
      </c>
    </row>
    <row r="49" spans="1:6" x14ac:dyDescent="0.25">
      <c r="A49" s="1" t="s">
        <v>84</v>
      </c>
      <c r="B49" s="7" t="s">
        <v>419</v>
      </c>
      <c r="C49" s="1" t="s">
        <v>2</v>
      </c>
      <c r="D49" s="1">
        <v>72</v>
      </c>
      <c r="E49" s="5"/>
      <c r="F49" s="5">
        <f t="shared" si="3"/>
        <v>0</v>
      </c>
    </row>
    <row r="50" spans="1:6" ht="25.5" x14ac:dyDescent="0.25">
      <c r="A50" s="1" t="s">
        <v>141</v>
      </c>
      <c r="B50" s="7" t="s">
        <v>143</v>
      </c>
      <c r="C50" s="1" t="s">
        <v>18</v>
      </c>
      <c r="D50" s="1">
        <v>5</v>
      </c>
      <c r="E50" s="5"/>
      <c r="F50" s="5">
        <f t="shared" si="3"/>
        <v>0</v>
      </c>
    </row>
    <row r="51" spans="1:6" x14ac:dyDescent="0.25">
      <c r="A51" s="27" t="s">
        <v>142</v>
      </c>
      <c r="B51" s="28" t="s">
        <v>53</v>
      </c>
      <c r="C51" s="27" t="s">
        <v>18</v>
      </c>
      <c r="D51" s="1">
        <v>1</v>
      </c>
      <c r="E51" s="29"/>
      <c r="F51" s="29">
        <f t="shared" si="3"/>
        <v>0</v>
      </c>
    </row>
    <row r="52" spans="1:6" x14ac:dyDescent="0.25">
      <c r="A52" s="27" t="s">
        <v>179</v>
      </c>
      <c r="B52" s="7" t="s">
        <v>420</v>
      </c>
      <c r="C52" s="1" t="s">
        <v>15</v>
      </c>
      <c r="D52" s="1">
        <v>4.68</v>
      </c>
      <c r="E52" s="5"/>
      <c r="F52" s="29">
        <f t="shared" si="3"/>
        <v>0</v>
      </c>
    </row>
    <row r="53" spans="1:6" x14ac:dyDescent="0.25">
      <c r="A53" s="1"/>
      <c r="B53" s="7"/>
      <c r="C53" s="1"/>
      <c r="D53" s="1"/>
      <c r="E53" s="5"/>
      <c r="F53" s="5"/>
    </row>
    <row r="54" spans="1:6" x14ac:dyDescent="0.25">
      <c r="A54" s="16" t="s">
        <v>56</v>
      </c>
      <c r="B54" s="17" t="s">
        <v>40</v>
      </c>
      <c r="C54" s="16"/>
      <c r="D54" s="16"/>
      <c r="E54" s="18"/>
      <c r="F54" s="18">
        <f>SUBTOTAL(9,F55:F56)</f>
        <v>0</v>
      </c>
    </row>
    <row r="55" spans="1:6" ht="25.5" x14ac:dyDescent="0.25">
      <c r="A55" s="1" t="s">
        <v>57</v>
      </c>
      <c r="B55" s="7" t="s">
        <v>421</v>
      </c>
      <c r="C55" s="1" t="s">
        <v>16</v>
      </c>
      <c r="D55" s="1">
        <v>7.96</v>
      </c>
      <c r="E55" s="5"/>
      <c r="F55" s="5">
        <f>D55*E55</f>
        <v>0</v>
      </c>
    </row>
    <row r="56" spans="1:6" x14ac:dyDescent="0.25">
      <c r="A56" s="1" t="s">
        <v>58</v>
      </c>
      <c r="B56" s="7" t="s">
        <v>422</v>
      </c>
      <c r="C56" s="1" t="s">
        <v>16</v>
      </c>
      <c r="D56" s="1">
        <v>1.47</v>
      </c>
      <c r="E56" s="5"/>
      <c r="F56" s="5">
        <f>D56*E56</f>
        <v>0</v>
      </c>
    </row>
    <row r="57" spans="1:6" x14ac:dyDescent="0.25">
      <c r="A57" s="1"/>
      <c r="B57" s="7"/>
      <c r="C57" s="1"/>
      <c r="D57" s="1"/>
      <c r="E57" s="5"/>
      <c r="F57" s="5"/>
    </row>
    <row r="58" spans="1:6" x14ac:dyDescent="0.25">
      <c r="A58" s="16" t="s">
        <v>61</v>
      </c>
      <c r="B58" s="17" t="s">
        <v>90</v>
      </c>
      <c r="C58" s="16"/>
      <c r="D58" s="16"/>
      <c r="E58" s="18"/>
      <c r="F58" s="18">
        <f>SUBTOTAL(9,F59:F60)</f>
        <v>0</v>
      </c>
    </row>
    <row r="59" spans="1:6" x14ac:dyDescent="0.25">
      <c r="A59" s="1" t="s">
        <v>62</v>
      </c>
      <c r="B59" s="7" t="s">
        <v>423</v>
      </c>
      <c r="C59" s="1" t="s">
        <v>15</v>
      </c>
      <c r="D59" s="1">
        <v>20.66</v>
      </c>
      <c r="E59" s="5"/>
      <c r="F59" s="5">
        <f>D59*E59</f>
        <v>0</v>
      </c>
    </row>
    <row r="60" spans="1:6" x14ac:dyDescent="0.25">
      <c r="A60" s="1" t="s">
        <v>64</v>
      </c>
      <c r="B60" s="7" t="s">
        <v>424</v>
      </c>
      <c r="C60" s="1" t="s">
        <v>15</v>
      </c>
      <c r="D60" s="1">
        <v>3.85</v>
      </c>
      <c r="E60" s="5"/>
      <c r="F60" s="5">
        <f>D60*E60</f>
        <v>0</v>
      </c>
    </row>
    <row r="61" spans="1:6" x14ac:dyDescent="0.25">
      <c r="A61" s="1"/>
      <c r="B61" s="7"/>
      <c r="C61" s="1"/>
      <c r="D61" s="1"/>
      <c r="E61" s="5"/>
      <c r="F61" s="5"/>
    </row>
    <row r="62" spans="1:6" x14ac:dyDescent="0.25">
      <c r="A62" s="16" t="s">
        <v>65</v>
      </c>
      <c r="B62" s="17" t="s">
        <v>100</v>
      </c>
      <c r="C62" s="16"/>
      <c r="D62" s="16"/>
      <c r="E62" s="18"/>
      <c r="F62" s="18">
        <f>SUBTOTAL(9,F63:F68)</f>
        <v>0</v>
      </c>
    </row>
    <row r="63" spans="1:6" x14ac:dyDescent="0.25">
      <c r="A63" s="1" t="s">
        <v>66</v>
      </c>
      <c r="B63" s="7" t="s">
        <v>425</v>
      </c>
      <c r="C63" s="1" t="s">
        <v>15</v>
      </c>
      <c r="D63" s="1">
        <v>49.02</v>
      </c>
      <c r="E63" s="5"/>
      <c r="F63" s="5">
        <f t="shared" ref="F63:F68" si="4">D63*E63</f>
        <v>0</v>
      </c>
    </row>
    <row r="64" spans="1:6" x14ac:dyDescent="0.25">
      <c r="A64" s="1" t="s">
        <v>85</v>
      </c>
      <c r="B64" s="7" t="s">
        <v>426</v>
      </c>
      <c r="C64" s="1" t="s">
        <v>15</v>
      </c>
      <c r="D64" s="1">
        <v>55.95</v>
      </c>
      <c r="E64" s="5"/>
      <c r="F64" s="5">
        <f t="shared" si="4"/>
        <v>0</v>
      </c>
    </row>
    <row r="65" spans="1:6" x14ac:dyDescent="0.25">
      <c r="A65" s="1" t="s">
        <v>86</v>
      </c>
      <c r="B65" s="7" t="s">
        <v>427</v>
      </c>
      <c r="C65" s="1" t="s">
        <v>15</v>
      </c>
      <c r="D65" s="1">
        <v>49.02</v>
      </c>
      <c r="E65" s="5"/>
      <c r="F65" s="5">
        <f t="shared" si="4"/>
        <v>0</v>
      </c>
    </row>
    <row r="66" spans="1:6" x14ac:dyDescent="0.25">
      <c r="A66" s="1" t="s">
        <v>87</v>
      </c>
      <c r="B66" s="7" t="s">
        <v>428</v>
      </c>
      <c r="C66" s="1" t="s">
        <v>15</v>
      </c>
      <c r="D66" s="1">
        <v>126.53</v>
      </c>
      <c r="E66" s="5"/>
      <c r="F66" s="5">
        <f t="shared" si="4"/>
        <v>0</v>
      </c>
    </row>
    <row r="67" spans="1:6" ht="25.5" x14ac:dyDescent="0.25">
      <c r="A67" s="1" t="s">
        <v>88</v>
      </c>
      <c r="B67" s="7" t="s">
        <v>429</v>
      </c>
      <c r="C67" s="1" t="s">
        <v>15</v>
      </c>
      <c r="D67" s="1">
        <v>29.42</v>
      </c>
      <c r="E67" s="5"/>
      <c r="F67" s="29">
        <f t="shared" si="4"/>
        <v>0</v>
      </c>
    </row>
    <row r="68" spans="1:6" ht="25.5" x14ac:dyDescent="0.25">
      <c r="A68" s="1" t="s">
        <v>89</v>
      </c>
      <c r="B68" s="7" t="s">
        <v>429</v>
      </c>
      <c r="C68" s="1" t="s">
        <v>15</v>
      </c>
      <c r="D68" s="1">
        <v>26.53</v>
      </c>
      <c r="E68" s="5"/>
      <c r="F68" s="29">
        <f t="shared" si="4"/>
        <v>0</v>
      </c>
    </row>
    <row r="69" spans="1:6" x14ac:dyDescent="0.25">
      <c r="A69" s="1"/>
      <c r="B69" s="7"/>
      <c r="C69" s="1"/>
      <c r="D69" s="1"/>
      <c r="E69" s="5"/>
      <c r="F69" s="5"/>
    </row>
    <row r="70" spans="1:6" x14ac:dyDescent="0.25">
      <c r="A70" s="16" t="s">
        <v>67</v>
      </c>
      <c r="B70" s="17" t="s">
        <v>103</v>
      </c>
      <c r="C70" s="16"/>
      <c r="D70" s="16"/>
      <c r="E70" s="18"/>
      <c r="F70" s="18">
        <f>SUBTOTAL(9,F71:F78)</f>
        <v>0</v>
      </c>
    </row>
    <row r="71" spans="1:6" x14ac:dyDescent="0.25">
      <c r="A71" s="1" t="s">
        <v>68</v>
      </c>
      <c r="B71" s="7" t="s">
        <v>430</v>
      </c>
      <c r="C71" s="1" t="s">
        <v>16</v>
      </c>
      <c r="D71" s="1">
        <v>4.6900000000000004</v>
      </c>
      <c r="E71" s="5"/>
      <c r="F71" s="5">
        <f t="shared" ref="F71:F78" si="5">D71*E71</f>
        <v>0</v>
      </c>
    </row>
    <row r="72" spans="1:6" ht="25.5" x14ac:dyDescent="0.25">
      <c r="A72" s="1" t="s">
        <v>91</v>
      </c>
      <c r="B72" s="7" t="s">
        <v>431</v>
      </c>
      <c r="C72" s="1" t="s">
        <v>15</v>
      </c>
      <c r="D72" s="1">
        <v>93.79</v>
      </c>
      <c r="E72" s="5"/>
      <c r="F72" s="5">
        <f t="shared" si="5"/>
        <v>0</v>
      </c>
    </row>
    <row r="73" spans="1:6" ht="25.5" x14ac:dyDescent="0.25">
      <c r="A73" s="1" t="s">
        <v>178</v>
      </c>
      <c r="B73" s="7" t="s">
        <v>432</v>
      </c>
      <c r="C73" s="1" t="s">
        <v>15</v>
      </c>
      <c r="D73" s="1">
        <v>93.79</v>
      </c>
      <c r="E73" s="5"/>
      <c r="F73" s="5">
        <f t="shared" si="5"/>
        <v>0</v>
      </c>
    </row>
    <row r="74" spans="1:6" ht="25.5" x14ac:dyDescent="0.25">
      <c r="A74" s="1" t="s">
        <v>182</v>
      </c>
      <c r="B74" s="7" t="s">
        <v>433</v>
      </c>
      <c r="C74" s="1" t="s">
        <v>15</v>
      </c>
      <c r="D74" s="1">
        <v>22.58</v>
      </c>
      <c r="E74" s="5"/>
      <c r="F74" s="5">
        <f t="shared" si="5"/>
        <v>0</v>
      </c>
    </row>
    <row r="75" spans="1:6" ht="25.5" x14ac:dyDescent="0.25">
      <c r="A75" s="1" t="s">
        <v>329</v>
      </c>
      <c r="B75" s="7" t="s">
        <v>434</v>
      </c>
      <c r="C75" s="1" t="s">
        <v>2</v>
      </c>
      <c r="D75" s="1">
        <v>25.4</v>
      </c>
      <c r="E75" s="5"/>
      <c r="F75" s="5">
        <f t="shared" si="5"/>
        <v>0</v>
      </c>
    </row>
    <row r="76" spans="1:6" ht="25.5" x14ac:dyDescent="0.25">
      <c r="A76" s="1" t="s">
        <v>330</v>
      </c>
      <c r="B76" s="7" t="s">
        <v>435</v>
      </c>
      <c r="C76" s="1" t="s">
        <v>15</v>
      </c>
      <c r="D76" s="1">
        <v>19.95</v>
      </c>
      <c r="E76" s="5"/>
      <c r="F76" s="5">
        <f t="shared" si="5"/>
        <v>0</v>
      </c>
    </row>
    <row r="77" spans="1:6" ht="25.5" x14ac:dyDescent="0.25">
      <c r="A77" s="1" t="s">
        <v>331</v>
      </c>
      <c r="B77" s="7" t="s">
        <v>436</v>
      </c>
      <c r="C77" s="1" t="s">
        <v>15</v>
      </c>
      <c r="D77" s="1">
        <v>1.06</v>
      </c>
      <c r="E77" s="5"/>
      <c r="F77" s="5">
        <f t="shared" si="5"/>
        <v>0</v>
      </c>
    </row>
    <row r="78" spans="1:6" x14ac:dyDescent="0.25">
      <c r="A78" s="1" t="s">
        <v>332</v>
      </c>
      <c r="B78" s="28" t="s">
        <v>144</v>
      </c>
      <c r="C78" s="27" t="s">
        <v>18</v>
      </c>
      <c r="D78" s="1">
        <v>1</v>
      </c>
      <c r="E78" s="29"/>
      <c r="F78" s="5">
        <f t="shared" si="5"/>
        <v>0</v>
      </c>
    </row>
    <row r="79" spans="1:6" x14ac:dyDescent="0.25">
      <c r="A79" s="1"/>
      <c r="B79" s="7"/>
      <c r="C79" s="1"/>
      <c r="D79" s="1"/>
      <c r="E79" s="5"/>
      <c r="F79" s="5"/>
    </row>
    <row r="80" spans="1:6" x14ac:dyDescent="0.25">
      <c r="A80" s="16" t="s">
        <v>92</v>
      </c>
      <c r="B80" s="17" t="s">
        <v>110</v>
      </c>
      <c r="C80" s="16"/>
      <c r="D80" s="16"/>
      <c r="E80" s="18"/>
      <c r="F80" s="18">
        <f>SUBTOTAL(9,F81:F94)</f>
        <v>0</v>
      </c>
    </row>
    <row r="81" spans="1:6" ht="25.5" x14ac:dyDescent="0.25">
      <c r="A81" s="27" t="s">
        <v>94</v>
      </c>
      <c r="B81" s="7" t="s">
        <v>437</v>
      </c>
      <c r="C81" s="1" t="s">
        <v>2</v>
      </c>
      <c r="D81" s="1">
        <v>2</v>
      </c>
      <c r="E81" s="5"/>
      <c r="F81" s="5">
        <f t="shared" ref="F81:F94" si="6">D81*E81</f>
        <v>0</v>
      </c>
    </row>
    <row r="82" spans="1:6" x14ac:dyDescent="0.25">
      <c r="A82" s="27" t="s">
        <v>95</v>
      </c>
      <c r="B82" s="7" t="s">
        <v>438</v>
      </c>
      <c r="C82" s="1" t="s">
        <v>15</v>
      </c>
      <c r="D82" s="1">
        <v>1.44</v>
      </c>
      <c r="E82" s="5"/>
      <c r="F82" s="5">
        <f t="shared" si="6"/>
        <v>0</v>
      </c>
    </row>
    <row r="83" spans="1:6" x14ac:dyDescent="0.25">
      <c r="A83" s="27" t="s">
        <v>97</v>
      </c>
      <c r="B83" s="7" t="s">
        <v>439</v>
      </c>
      <c r="C83" s="1" t="s">
        <v>18</v>
      </c>
      <c r="D83" s="1">
        <v>1</v>
      </c>
      <c r="E83" s="5"/>
      <c r="F83" s="5">
        <f t="shared" si="6"/>
        <v>0</v>
      </c>
    </row>
    <row r="84" spans="1:6" x14ac:dyDescent="0.25">
      <c r="A84" s="27" t="s">
        <v>98</v>
      </c>
      <c r="B84" s="7" t="s">
        <v>440</v>
      </c>
      <c r="C84" s="1" t="s">
        <v>18</v>
      </c>
      <c r="D84" s="1">
        <v>6</v>
      </c>
      <c r="E84" s="5"/>
      <c r="F84" s="5">
        <f t="shared" si="6"/>
        <v>0</v>
      </c>
    </row>
    <row r="85" spans="1:6" x14ac:dyDescent="0.25">
      <c r="A85" s="27" t="s">
        <v>180</v>
      </c>
      <c r="B85" s="7" t="s">
        <v>441</v>
      </c>
      <c r="C85" s="1" t="s">
        <v>15</v>
      </c>
      <c r="D85" s="1">
        <v>1.89</v>
      </c>
      <c r="E85" s="5"/>
      <c r="F85" s="5">
        <f t="shared" si="6"/>
        <v>0</v>
      </c>
    </row>
    <row r="86" spans="1:6" x14ac:dyDescent="0.25">
      <c r="A86" s="27" t="s">
        <v>333</v>
      </c>
      <c r="B86" s="34" t="s">
        <v>22</v>
      </c>
      <c r="C86" s="27" t="s">
        <v>15</v>
      </c>
      <c r="D86" s="1">
        <v>3.78</v>
      </c>
      <c r="E86" s="29"/>
      <c r="F86" s="29">
        <f t="shared" si="6"/>
        <v>0</v>
      </c>
    </row>
    <row r="87" spans="1:6" ht="25.5" x14ac:dyDescent="0.25">
      <c r="A87" s="27" t="s">
        <v>334</v>
      </c>
      <c r="B87" s="7" t="s">
        <v>442</v>
      </c>
      <c r="C87" s="1" t="s">
        <v>19</v>
      </c>
      <c r="D87" s="1">
        <v>9</v>
      </c>
      <c r="E87" s="5"/>
      <c r="F87" s="5">
        <f t="shared" si="6"/>
        <v>0</v>
      </c>
    </row>
    <row r="88" spans="1:6" ht="25.5" x14ac:dyDescent="0.25">
      <c r="A88" s="27" t="s">
        <v>335</v>
      </c>
      <c r="B88" s="7" t="s">
        <v>443</v>
      </c>
      <c r="C88" s="1" t="s">
        <v>15</v>
      </c>
      <c r="D88" s="1">
        <v>4.13</v>
      </c>
      <c r="E88" s="5"/>
      <c r="F88" s="5">
        <f t="shared" si="6"/>
        <v>0</v>
      </c>
    </row>
    <row r="89" spans="1:6" ht="25.5" x14ac:dyDescent="0.25">
      <c r="A89" s="27" t="s">
        <v>336</v>
      </c>
      <c r="B89" s="7" t="s">
        <v>444</v>
      </c>
      <c r="C89" s="1" t="s">
        <v>15</v>
      </c>
      <c r="D89" s="1">
        <v>20.36</v>
      </c>
      <c r="E89" s="5"/>
      <c r="F89" s="5">
        <f t="shared" si="6"/>
        <v>0</v>
      </c>
    </row>
    <row r="90" spans="1:6" ht="25.5" x14ac:dyDescent="0.25">
      <c r="A90" s="27" t="s">
        <v>337</v>
      </c>
      <c r="B90" s="7" t="s">
        <v>445</v>
      </c>
      <c r="C90" s="1" t="s">
        <v>2</v>
      </c>
      <c r="D90" s="1">
        <v>146.52000000000001</v>
      </c>
      <c r="E90" s="5"/>
      <c r="F90" s="5">
        <f t="shared" si="6"/>
        <v>0</v>
      </c>
    </row>
    <row r="91" spans="1:6" x14ac:dyDescent="0.25">
      <c r="A91" s="27" t="s">
        <v>338</v>
      </c>
      <c r="B91" s="7" t="s">
        <v>446</v>
      </c>
      <c r="C91" s="1" t="s">
        <v>18</v>
      </c>
      <c r="D91" s="1">
        <v>9</v>
      </c>
      <c r="E91" s="5"/>
      <c r="F91" s="5">
        <f t="shared" si="6"/>
        <v>0</v>
      </c>
    </row>
    <row r="92" spans="1:6" ht="25.5" x14ac:dyDescent="0.25">
      <c r="A92" s="27" t="s">
        <v>339</v>
      </c>
      <c r="B92" s="7" t="s">
        <v>447</v>
      </c>
      <c r="C92" s="1" t="s">
        <v>15</v>
      </c>
      <c r="D92" s="1">
        <v>20.36</v>
      </c>
      <c r="E92" s="5"/>
      <c r="F92" s="5">
        <f t="shared" si="6"/>
        <v>0</v>
      </c>
    </row>
    <row r="93" spans="1:6" x14ac:dyDescent="0.25">
      <c r="A93" s="27" t="s">
        <v>340</v>
      </c>
      <c r="B93" s="7" t="s">
        <v>448</v>
      </c>
      <c r="C93" s="1" t="s">
        <v>15</v>
      </c>
      <c r="D93" s="1">
        <v>1.44</v>
      </c>
      <c r="E93" s="5"/>
      <c r="F93" s="5">
        <f t="shared" si="6"/>
        <v>0</v>
      </c>
    </row>
    <row r="94" spans="1:6" x14ac:dyDescent="0.25">
      <c r="A94" s="27" t="s">
        <v>341</v>
      </c>
      <c r="B94" s="7" t="s">
        <v>449</v>
      </c>
      <c r="C94" s="1" t="s">
        <v>15</v>
      </c>
      <c r="D94" s="1">
        <v>4.68</v>
      </c>
      <c r="E94" s="5"/>
      <c r="F94" s="5">
        <f t="shared" si="6"/>
        <v>0</v>
      </c>
    </row>
    <row r="95" spans="1:6" x14ac:dyDescent="0.25">
      <c r="A95" s="1"/>
      <c r="B95" s="7"/>
      <c r="C95" s="1"/>
      <c r="D95" s="1"/>
      <c r="E95" s="5"/>
      <c r="F95" s="5"/>
    </row>
    <row r="96" spans="1:6" x14ac:dyDescent="0.25">
      <c r="A96" s="16" t="s">
        <v>99</v>
      </c>
      <c r="B96" s="17" t="s">
        <v>145</v>
      </c>
      <c r="C96" s="16"/>
      <c r="D96" s="16"/>
      <c r="E96" s="18"/>
      <c r="F96" s="18">
        <f>SUBTOTAL(9,F97:F97)</f>
        <v>0</v>
      </c>
    </row>
    <row r="97" spans="1:6" x14ac:dyDescent="0.25">
      <c r="A97" s="1" t="s">
        <v>101</v>
      </c>
      <c r="B97" s="7" t="s">
        <v>450</v>
      </c>
      <c r="C97" s="1" t="s">
        <v>15</v>
      </c>
      <c r="D97" s="1">
        <v>22.64</v>
      </c>
      <c r="E97" s="5"/>
      <c r="F97" s="5">
        <f>D97*E97</f>
        <v>0</v>
      </c>
    </row>
    <row r="98" spans="1:6" x14ac:dyDescent="0.25">
      <c r="A98" s="1"/>
      <c r="B98" s="7"/>
      <c r="C98" s="1"/>
      <c r="D98" s="1"/>
      <c r="E98" s="5"/>
      <c r="F98" s="5"/>
    </row>
    <row r="99" spans="1:6" x14ac:dyDescent="0.25">
      <c r="A99" s="16" t="s">
        <v>102</v>
      </c>
      <c r="B99" s="17" t="s">
        <v>4</v>
      </c>
      <c r="C99" s="16"/>
      <c r="D99" s="16"/>
      <c r="E99" s="18"/>
      <c r="F99" s="18">
        <f>SUBTOTAL(9,F100:F105)</f>
        <v>0</v>
      </c>
    </row>
    <row r="100" spans="1:6" x14ac:dyDescent="0.25">
      <c r="A100" s="1" t="s">
        <v>104</v>
      </c>
      <c r="B100" s="7" t="s">
        <v>451</v>
      </c>
      <c r="C100" s="1" t="s">
        <v>15</v>
      </c>
      <c r="D100" s="1">
        <v>22.64</v>
      </c>
      <c r="E100" s="5"/>
      <c r="F100" s="5">
        <f t="shared" ref="F100:F105" si="7">D100*E100</f>
        <v>0</v>
      </c>
    </row>
    <row r="101" spans="1:6" x14ac:dyDescent="0.25">
      <c r="A101" s="1" t="s">
        <v>105</v>
      </c>
      <c r="B101" s="7" t="s">
        <v>452</v>
      </c>
      <c r="C101" s="1" t="s">
        <v>15</v>
      </c>
      <c r="D101" s="1">
        <v>897.79</v>
      </c>
      <c r="E101" s="5"/>
      <c r="F101" s="5">
        <f t="shared" si="7"/>
        <v>0</v>
      </c>
    </row>
    <row r="102" spans="1:6" x14ac:dyDescent="0.25">
      <c r="A102" s="1" t="s">
        <v>106</v>
      </c>
      <c r="B102" s="7" t="s">
        <v>453</v>
      </c>
      <c r="C102" s="1" t="s">
        <v>15</v>
      </c>
      <c r="D102" s="1">
        <v>101.8</v>
      </c>
      <c r="E102" s="5"/>
      <c r="F102" s="5">
        <f t="shared" si="7"/>
        <v>0</v>
      </c>
    </row>
    <row r="103" spans="1:6" x14ac:dyDescent="0.25">
      <c r="A103" s="1" t="s">
        <v>107</v>
      </c>
      <c r="B103" s="7" t="s">
        <v>454</v>
      </c>
      <c r="C103" s="1" t="s">
        <v>15</v>
      </c>
      <c r="D103" s="1">
        <v>141.58000000000001</v>
      </c>
      <c r="E103" s="5"/>
      <c r="F103" s="5">
        <f t="shared" si="7"/>
        <v>0</v>
      </c>
    </row>
    <row r="104" spans="1:6" x14ac:dyDescent="0.25">
      <c r="A104" s="1" t="s">
        <v>108</v>
      </c>
      <c r="B104" s="7" t="s">
        <v>455</v>
      </c>
      <c r="C104" s="1" t="s">
        <v>15</v>
      </c>
      <c r="D104" s="1">
        <v>113.4</v>
      </c>
      <c r="E104" s="5"/>
      <c r="F104" s="5">
        <f t="shared" si="7"/>
        <v>0</v>
      </c>
    </row>
    <row r="105" spans="1:6" x14ac:dyDescent="0.25">
      <c r="A105" s="1" t="s">
        <v>109</v>
      </c>
      <c r="B105" s="7" t="s">
        <v>456</v>
      </c>
      <c r="C105" s="1" t="s">
        <v>15</v>
      </c>
      <c r="D105" s="1">
        <v>126.53</v>
      </c>
      <c r="E105" s="5"/>
      <c r="F105" s="5">
        <f t="shared" si="7"/>
        <v>0</v>
      </c>
    </row>
    <row r="106" spans="1:6" x14ac:dyDescent="0.25">
      <c r="A106" s="1"/>
      <c r="B106" s="13"/>
      <c r="C106" s="1"/>
      <c r="D106" s="1"/>
      <c r="E106" s="14"/>
      <c r="F106" s="12"/>
    </row>
    <row r="107" spans="1:6" x14ac:dyDescent="0.25">
      <c r="A107" s="16" t="s">
        <v>111</v>
      </c>
      <c r="B107" s="17" t="s">
        <v>9</v>
      </c>
      <c r="C107" s="16"/>
      <c r="D107" s="16"/>
      <c r="E107" s="18"/>
      <c r="F107" s="18">
        <f>SUBTOTAL(9,F108:F119)</f>
        <v>0</v>
      </c>
    </row>
    <row r="108" spans="1:6" x14ac:dyDescent="0.25">
      <c r="A108" s="22"/>
      <c r="B108" s="30" t="s">
        <v>146</v>
      </c>
      <c r="C108" s="22"/>
      <c r="D108" s="22"/>
      <c r="E108" s="23"/>
      <c r="F108" s="24">
        <f>SUBTOTAL(9,F109:F110)</f>
        <v>0</v>
      </c>
    </row>
    <row r="109" spans="1:6" ht="25.5" x14ac:dyDescent="0.25">
      <c r="A109" s="1" t="s">
        <v>112</v>
      </c>
      <c r="B109" s="7" t="s">
        <v>457</v>
      </c>
      <c r="C109" s="1" t="s">
        <v>2</v>
      </c>
      <c r="D109" s="1">
        <v>13.5</v>
      </c>
      <c r="E109" s="5"/>
      <c r="F109" s="5">
        <f t="shared" ref="F109:F110" si="8">D109*E109</f>
        <v>0</v>
      </c>
    </row>
    <row r="110" spans="1:6" ht="25.5" x14ac:dyDescent="0.25">
      <c r="A110" s="1" t="s">
        <v>113</v>
      </c>
      <c r="B110" s="7" t="s">
        <v>458</v>
      </c>
      <c r="C110" s="1" t="s">
        <v>2</v>
      </c>
      <c r="D110" s="1">
        <v>5.84</v>
      </c>
      <c r="E110" s="5"/>
      <c r="F110" s="5">
        <f t="shared" si="8"/>
        <v>0</v>
      </c>
    </row>
    <row r="111" spans="1:6" x14ac:dyDescent="0.25">
      <c r="A111" s="22"/>
      <c r="B111" s="30" t="s">
        <v>148</v>
      </c>
      <c r="C111" s="22"/>
      <c r="D111" s="22"/>
      <c r="E111" s="23"/>
      <c r="F111" s="24">
        <f>SUBTOTAL(9,F112:F117)</f>
        <v>0</v>
      </c>
    </row>
    <row r="112" spans="1:6" x14ac:dyDescent="0.25">
      <c r="A112" s="1" t="s">
        <v>114</v>
      </c>
      <c r="B112" s="7" t="s">
        <v>459</v>
      </c>
      <c r="C112" s="1" t="s">
        <v>18</v>
      </c>
      <c r="D112" s="1">
        <v>3</v>
      </c>
      <c r="E112" s="5"/>
      <c r="F112" s="5">
        <f t="shared" ref="F112:F117" si="9">D112*E112</f>
        <v>0</v>
      </c>
    </row>
    <row r="113" spans="1:6" ht="25.5" x14ac:dyDescent="0.25">
      <c r="A113" s="1" t="s">
        <v>115</v>
      </c>
      <c r="B113" s="7" t="s">
        <v>460</v>
      </c>
      <c r="C113" s="1" t="s">
        <v>15</v>
      </c>
      <c r="D113" s="1">
        <v>2.86</v>
      </c>
      <c r="E113" s="5"/>
      <c r="F113" s="5">
        <f t="shared" si="9"/>
        <v>0</v>
      </c>
    </row>
    <row r="114" spans="1:6" x14ac:dyDescent="0.25">
      <c r="A114" s="1" t="s">
        <v>116</v>
      </c>
      <c r="B114" s="7" t="s">
        <v>461</v>
      </c>
      <c r="C114" s="1" t="s">
        <v>18</v>
      </c>
      <c r="D114" s="1">
        <v>1</v>
      </c>
      <c r="E114" s="5"/>
      <c r="F114" s="5">
        <f t="shared" si="9"/>
        <v>0</v>
      </c>
    </row>
    <row r="115" spans="1:6" ht="38.25" x14ac:dyDescent="0.25">
      <c r="A115" s="1" t="s">
        <v>117</v>
      </c>
      <c r="B115" s="7" t="s">
        <v>462</v>
      </c>
      <c r="C115" s="1" t="s">
        <v>18</v>
      </c>
      <c r="D115" s="1">
        <v>5</v>
      </c>
      <c r="E115" s="5"/>
      <c r="F115" s="5">
        <f t="shared" si="9"/>
        <v>0</v>
      </c>
    </row>
    <row r="116" spans="1:6" x14ac:dyDescent="0.25">
      <c r="A116" s="1" t="s">
        <v>118</v>
      </c>
      <c r="B116" s="7" t="s">
        <v>463</v>
      </c>
      <c r="C116" s="1" t="s">
        <v>18</v>
      </c>
      <c r="D116" s="1">
        <v>2</v>
      </c>
      <c r="E116" s="5"/>
      <c r="F116" s="5">
        <f t="shared" si="9"/>
        <v>0</v>
      </c>
    </row>
    <row r="117" spans="1:6" x14ac:dyDescent="0.25">
      <c r="A117" s="1" t="s">
        <v>119</v>
      </c>
      <c r="B117" s="7" t="s">
        <v>464</v>
      </c>
      <c r="C117" s="1" t="s">
        <v>18</v>
      </c>
      <c r="D117" s="1">
        <v>1</v>
      </c>
      <c r="E117" s="5"/>
      <c r="F117" s="5">
        <f t="shared" si="9"/>
        <v>0</v>
      </c>
    </row>
    <row r="118" spans="1:6" x14ac:dyDescent="0.25">
      <c r="A118" s="22"/>
      <c r="B118" s="30" t="s">
        <v>174</v>
      </c>
      <c r="C118" s="22"/>
      <c r="D118" s="22"/>
      <c r="E118" s="23"/>
      <c r="F118" s="24">
        <f>SUBTOTAL(9,F119:F119)</f>
        <v>0</v>
      </c>
    </row>
    <row r="119" spans="1:6" x14ac:dyDescent="0.25">
      <c r="A119" s="1" t="s">
        <v>120</v>
      </c>
      <c r="B119" s="7" t="s">
        <v>465</v>
      </c>
      <c r="C119" s="1" t="s">
        <v>2</v>
      </c>
      <c r="D119" s="1">
        <v>13.51</v>
      </c>
      <c r="E119" s="5"/>
      <c r="F119" s="5">
        <f>D119*E119</f>
        <v>0</v>
      </c>
    </row>
    <row r="120" spans="1:6" x14ac:dyDescent="0.25">
      <c r="A120" s="1"/>
      <c r="B120" s="13"/>
      <c r="C120" s="1"/>
      <c r="D120" s="1"/>
      <c r="E120" s="14"/>
      <c r="F120" s="12"/>
    </row>
    <row r="121" spans="1:6" x14ac:dyDescent="0.25">
      <c r="A121" s="16" t="s">
        <v>121</v>
      </c>
      <c r="B121" s="17" t="s">
        <v>3</v>
      </c>
      <c r="C121" s="16"/>
      <c r="D121" s="16"/>
      <c r="E121" s="18"/>
      <c r="F121" s="18">
        <f>SUBTOTAL(9,F122:F142)</f>
        <v>0</v>
      </c>
    </row>
    <row r="122" spans="1:6" ht="25.5" x14ac:dyDescent="0.25">
      <c r="A122" s="1" t="s">
        <v>122</v>
      </c>
      <c r="B122" s="7" t="s">
        <v>466</v>
      </c>
      <c r="C122" s="1" t="s">
        <v>18</v>
      </c>
      <c r="D122" s="1">
        <v>1</v>
      </c>
      <c r="E122" s="5"/>
      <c r="F122" s="5">
        <f t="shared" ref="F122:F140" si="10">D122*E122</f>
        <v>0</v>
      </c>
    </row>
    <row r="123" spans="1:6" x14ac:dyDescent="0.25">
      <c r="A123" s="1" t="s">
        <v>342</v>
      </c>
      <c r="B123" s="7" t="s">
        <v>25</v>
      </c>
      <c r="C123" s="1" t="s">
        <v>18</v>
      </c>
      <c r="D123" s="1">
        <v>2</v>
      </c>
      <c r="E123" s="5"/>
      <c r="F123" s="5">
        <f t="shared" si="10"/>
        <v>0</v>
      </c>
    </row>
    <row r="124" spans="1:6" x14ac:dyDescent="0.25">
      <c r="A124" s="1" t="s">
        <v>343</v>
      </c>
      <c r="B124" s="7" t="s">
        <v>183</v>
      </c>
      <c r="C124" s="1" t="s">
        <v>18</v>
      </c>
      <c r="D124" s="1">
        <v>7</v>
      </c>
      <c r="E124" s="5"/>
      <c r="F124" s="5">
        <f t="shared" si="10"/>
        <v>0</v>
      </c>
    </row>
    <row r="125" spans="1:6" x14ac:dyDescent="0.25">
      <c r="A125" s="1" t="s">
        <v>344</v>
      </c>
      <c r="B125" s="7" t="s">
        <v>26</v>
      </c>
      <c r="C125" s="1" t="s">
        <v>18</v>
      </c>
      <c r="D125" s="1">
        <v>1</v>
      </c>
      <c r="E125" s="5"/>
      <c r="F125" s="5">
        <f t="shared" si="10"/>
        <v>0</v>
      </c>
    </row>
    <row r="126" spans="1:6" ht="25.5" x14ac:dyDescent="0.25">
      <c r="A126" s="1" t="s">
        <v>345</v>
      </c>
      <c r="B126" s="7" t="s">
        <v>27</v>
      </c>
      <c r="C126" s="1" t="s">
        <v>18</v>
      </c>
      <c r="D126" s="1">
        <v>2</v>
      </c>
      <c r="E126" s="5"/>
      <c r="F126" s="5">
        <f t="shared" si="10"/>
        <v>0</v>
      </c>
    </row>
    <row r="127" spans="1:6" x14ac:dyDescent="0.25">
      <c r="A127" s="1" t="s">
        <v>346</v>
      </c>
      <c r="B127" s="7" t="s">
        <v>23</v>
      </c>
      <c r="C127" s="1" t="s">
        <v>2</v>
      </c>
      <c r="D127" s="1">
        <v>400.86</v>
      </c>
      <c r="E127" s="5"/>
      <c r="F127" s="5">
        <f t="shared" si="10"/>
        <v>0</v>
      </c>
    </row>
    <row r="128" spans="1:6" x14ac:dyDescent="0.25">
      <c r="A128" s="1" t="s">
        <v>347</v>
      </c>
      <c r="B128" s="7" t="s">
        <v>24</v>
      </c>
      <c r="C128" s="1" t="s">
        <v>2</v>
      </c>
      <c r="D128" s="1">
        <v>994.01</v>
      </c>
      <c r="E128" s="5"/>
      <c r="F128" s="5">
        <f t="shared" si="10"/>
        <v>0</v>
      </c>
    </row>
    <row r="129" spans="1:6" x14ac:dyDescent="0.25">
      <c r="A129" s="1" t="s">
        <v>348</v>
      </c>
      <c r="B129" s="7" t="s">
        <v>185</v>
      </c>
      <c r="C129" s="1" t="s">
        <v>2</v>
      </c>
      <c r="D129" s="1">
        <v>50.07</v>
      </c>
      <c r="E129" s="5"/>
      <c r="F129" s="5">
        <f t="shared" si="10"/>
        <v>0</v>
      </c>
    </row>
    <row r="130" spans="1:6" x14ac:dyDescent="0.25">
      <c r="A130" s="1" t="s">
        <v>349</v>
      </c>
      <c r="B130" s="7" t="s">
        <v>5</v>
      </c>
      <c r="C130" s="1" t="s">
        <v>19</v>
      </c>
      <c r="D130" s="1">
        <v>6</v>
      </c>
      <c r="E130" s="5"/>
      <c r="F130" s="5">
        <f t="shared" si="10"/>
        <v>0</v>
      </c>
    </row>
    <row r="131" spans="1:6" x14ac:dyDescent="0.25">
      <c r="A131" s="1" t="s">
        <v>350</v>
      </c>
      <c r="B131" s="7" t="s">
        <v>6</v>
      </c>
      <c r="C131" s="1" t="s">
        <v>19</v>
      </c>
      <c r="D131" s="1">
        <v>17</v>
      </c>
      <c r="E131" s="5"/>
      <c r="F131" s="5">
        <f t="shared" si="10"/>
        <v>0</v>
      </c>
    </row>
    <row r="132" spans="1:6" x14ac:dyDescent="0.25">
      <c r="A132" s="1" t="s">
        <v>351</v>
      </c>
      <c r="B132" s="7" t="s">
        <v>7</v>
      </c>
      <c r="C132" s="1" t="s">
        <v>19</v>
      </c>
      <c r="D132" s="1">
        <v>4</v>
      </c>
      <c r="E132" s="5"/>
      <c r="F132" s="5">
        <f t="shared" si="10"/>
        <v>0</v>
      </c>
    </row>
    <row r="133" spans="1:6" x14ac:dyDescent="0.25">
      <c r="A133" s="1" t="s">
        <v>352</v>
      </c>
      <c r="B133" s="7" t="s">
        <v>8</v>
      </c>
      <c r="C133" s="1" t="s">
        <v>18</v>
      </c>
      <c r="D133" s="1">
        <v>10</v>
      </c>
      <c r="E133" s="5"/>
      <c r="F133" s="5">
        <f t="shared" si="10"/>
        <v>0</v>
      </c>
    </row>
    <row r="134" spans="1:6" x14ac:dyDescent="0.25">
      <c r="A134" s="1" t="s">
        <v>353</v>
      </c>
      <c r="B134" s="7" t="s">
        <v>29</v>
      </c>
      <c r="C134" s="1" t="s">
        <v>19</v>
      </c>
      <c r="D134" s="1">
        <v>49</v>
      </c>
      <c r="E134" s="5"/>
      <c r="F134" s="5">
        <f t="shared" si="10"/>
        <v>0</v>
      </c>
    </row>
    <row r="135" spans="1:6" x14ac:dyDescent="0.25">
      <c r="A135" s="1" t="s">
        <v>354</v>
      </c>
      <c r="B135" s="7" t="s">
        <v>467</v>
      </c>
      <c r="C135" s="1" t="s">
        <v>18</v>
      </c>
      <c r="D135" s="1">
        <v>20</v>
      </c>
      <c r="E135" s="5"/>
      <c r="F135" s="5">
        <f t="shared" si="10"/>
        <v>0</v>
      </c>
    </row>
    <row r="136" spans="1:6" x14ac:dyDescent="0.25">
      <c r="A136" s="1" t="s">
        <v>355</v>
      </c>
      <c r="B136" s="7" t="s">
        <v>468</v>
      </c>
      <c r="C136" s="1" t="s">
        <v>2</v>
      </c>
      <c r="D136" s="1">
        <v>280.08</v>
      </c>
      <c r="E136" s="5"/>
      <c r="F136" s="5">
        <f t="shared" si="10"/>
        <v>0</v>
      </c>
    </row>
    <row r="137" spans="1:6" x14ac:dyDescent="0.25">
      <c r="A137" s="1" t="s">
        <v>356</v>
      </c>
      <c r="B137" s="7" t="s">
        <v>469</v>
      </c>
      <c r="C137" s="1" t="s">
        <v>2</v>
      </c>
      <c r="D137" s="1">
        <v>14.1</v>
      </c>
      <c r="E137" s="5"/>
      <c r="F137" s="5">
        <f t="shared" si="10"/>
        <v>0</v>
      </c>
    </row>
    <row r="138" spans="1:6" x14ac:dyDescent="0.25">
      <c r="A138" s="1" t="s">
        <v>357</v>
      </c>
      <c r="B138" s="7" t="s">
        <v>470</v>
      </c>
      <c r="C138" s="1" t="s">
        <v>2</v>
      </c>
      <c r="D138" s="1">
        <v>16.690000000000001</v>
      </c>
      <c r="E138" s="5"/>
      <c r="F138" s="5">
        <f t="shared" ref="F138:F139" si="11">D138*E138</f>
        <v>0</v>
      </c>
    </row>
    <row r="139" spans="1:6" x14ac:dyDescent="0.25">
      <c r="A139" s="1" t="s">
        <v>358</v>
      </c>
      <c r="B139" s="7" t="s">
        <v>471</v>
      </c>
      <c r="C139" s="1" t="s">
        <v>2</v>
      </c>
      <c r="D139" s="1">
        <v>16.600000000000001</v>
      </c>
      <c r="E139" s="5"/>
      <c r="F139" s="5">
        <f t="shared" si="11"/>
        <v>0</v>
      </c>
    </row>
    <row r="140" spans="1:6" x14ac:dyDescent="0.25">
      <c r="A140" s="1" t="s">
        <v>359</v>
      </c>
      <c r="B140" s="7" t="s">
        <v>30</v>
      </c>
      <c r="C140" s="1" t="s">
        <v>18</v>
      </c>
      <c r="D140" s="1">
        <v>1</v>
      </c>
      <c r="E140" s="5"/>
      <c r="F140" s="5">
        <f t="shared" si="10"/>
        <v>0</v>
      </c>
    </row>
    <row r="141" spans="1:6" x14ac:dyDescent="0.25">
      <c r="A141" s="1" t="s">
        <v>371</v>
      </c>
      <c r="B141" s="7" t="s">
        <v>472</v>
      </c>
      <c r="C141" s="1" t="s">
        <v>17</v>
      </c>
      <c r="D141" s="1">
        <v>10</v>
      </c>
      <c r="E141" s="5"/>
      <c r="F141" s="5">
        <f t="shared" ref="F141" si="12">D141*E141</f>
        <v>0</v>
      </c>
    </row>
    <row r="142" spans="1:6" ht="25.5" x14ac:dyDescent="0.25">
      <c r="A142" s="1" t="s">
        <v>373</v>
      </c>
      <c r="B142" s="7" t="s">
        <v>473</v>
      </c>
      <c r="C142" s="1" t="s">
        <v>18</v>
      </c>
      <c r="D142" s="1">
        <v>10</v>
      </c>
      <c r="E142" s="5"/>
      <c r="F142" s="5">
        <f t="shared" ref="F142" si="13">D142*E142</f>
        <v>0</v>
      </c>
    </row>
    <row r="143" spans="1:6" x14ac:dyDescent="0.25">
      <c r="A143" s="1"/>
      <c r="B143" s="13"/>
      <c r="C143" s="1"/>
      <c r="D143" s="1"/>
      <c r="E143" s="14"/>
      <c r="F143" s="12"/>
    </row>
    <row r="144" spans="1:6" x14ac:dyDescent="0.25">
      <c r="A144" s="16" t="s">
        <v>123</v>
      </c>
      <c r="B144" s="17" t="s">
        <v>155</v>
      </c>
      <c r="C144" s="16"/>
      <c r="D144" s="16"/>
      <c r="E144" s="18"/>
      <c r="F144" s="18">
        <f>SUBTOTAL(9,F145:F154)</f>
        <v>0</v>
      </c>
    </row>
    <row r="145" spans="1:6" x14ac:dyDescent="0.25">
      <c r="A145" s="1" t="s">
        <v>125</v>
      </c>
      <c r="B145" s="7" t="s">
        <v>474</v>
      </c>
      <c r="C145" s="1" t="s">
        <v>18</v>
      </c>
      <c r="D145" s="1">
        <v>1</v>
      </c>
      <c r="E145" s="5"/>
      <c r="F145" s="5">
        <f t="shared" ref="F145:F154" si="14">D145*E145</f>
        <v>0</v>
      </c>
    </row>
    <row r="146" spans="1:6" x14ac:dyDescent="0.25">
      <c r="A146" s="1" t="s">
        <v>126</v>
      </c>
      <c r="B146" s="7" t="s">
        <v>475</v>
      </c>
      <c r="C146" s="1" t="s">
        <v>18</v>
      </c>
      <c r="D146" s="1">
        <v>1</v>
      </c>
      <c r="E146" s="5"/>
      <c r="F146" s="5">
        <f t="shared" si="14"/>
        <v>0</v>
      </c>
    </row>
    <row r="147" spans="1:6" x14ac:dyDescent="0.25">
      <c r="A147" s="1" t="s">
        <v>127</v>
      </c>
      <c r="B147" s="7" t="s">
        <v>476</v>
      </c>
      <c r="C147" s="1" t="s">
        <v>18</v>
      </c>
      <c r="D147" s="1">
        <v>1</v>
      </c>
      <c r="E147" s="5"/>
      <c r="F147" s="5">
        <f t="shared" si="14"/>
        <v>0</v>
      </c>
    </row>
    <row r="148" spans="1:6" x14ac:dyDescent="0.25">
      <c r="A148" s="1" t="s">
        <v>128</v>
      </c>
      <c r="B148" s="7" t="s">
        <v>29</v>
      </c>
      <c r="C148" s="1" t="s">
        <v>19</v>
      </c>
      <c r="D148" s="1">
        <v>4</v>
      </c>
      <c r="E148" s="5"/>
      <c r="F148" s="5">
        <f t="shared" si="14"/>
        <v>0</v>
      </c>
    </row>
    <row r="149" spans="1:6" ht="25.5" x14ac:dyDescent="0.25">
      <c r="A149" s="1" t="s">
        <v>129</v>
      </c>
      <c r="B149" s="7" t="s">
        <v>477</v>
      </c>
      <c r="C149" s="1" t="s">
        <v>18</v>
      </c>
      <c r="D149" s="1">
        <v>25</v>
      </c>
      <c r="E149" s="5"/>
      <c r="F149" s="5">
        <f t="shared" si="14"/>
        <v>0</v>
      </c>
    </row>
    <row r="150" spans="1:6" x14ac:dyDescent="0.25">
      <c r="A150" s="1" t="s">
        <v>130</v>
      </c>
      <c r="B150" s="7" t="s">
        <v>478</v>
      </c>
      <c r="C150" s="1" t="s">
        <v>2</v>
      </c>
      <c r="D150" s="1">
        <v>125.95</v>
      </c>
      <c r="E150" s="5"/>
      <c r="F150" s="5">
        <f t="shared" si="14"/>
        <v>0</v>
      </c>
    </row>
    <row r="151" spans="1:6" x14ac:dyDescent="0.25">
      <c r="A151" s="1" t="s">
        <v>131</v>
      </c>
      <c r="B151" s="7" t="s">
        <v>30</v>
      </c>
      <c r="C151" s="1" t="s">
        <v>18</v>
      </c>
      <c r="D151" s="1">
        <v>1</v>
      </c>
      <c r="E151" s="5"/>
      <c r="F151" s="5">
        <f t="shared" si="14"/>
        <v>0</v>
      </c>
    </row>
    <row r="152" spans="1:6" x14ac:dyDescent="0.25">
      <c r="A152" s="1" t="s">
        <v>360</v>
      </c>
      <c r="B152" s="7" t="s">
        <v>479</v>
      </c>
      <c r="C152" s="1" t="s">
        <v>18</v>
      </c>
      <c r="D152" s="1">
        <v>4</v>
      </c>
      <c r="E152" s="5"/>
      <c r="F152" s="5">
        <f t="shared" si="14"/>
        <v>0</v>
      </c>
    </row>
    <row r="153" spans="1:6" x14ac:dyDescent="0.25">
      <c r="A153" s="1" t="s">
        <v>361</v>
      </c>
      <c r="B153" s="7" t="s">
        <v>480</v>
      </c>
      <c r="C153" s="1" t="s">
        <v>2</v>
      </c>
      <c r="D153" s="1">
        <v>3</v>
      </c>
      <c r="E153" s="5"/>
      <c r="F153" s="5">
        <f t="shared" si="14"/>
        <v>0</v>
      </c>
    </row>
    <row r="154" spans="1:6" x14ac:dyDescent="0.25">
      <c r="A154" s="1" t="s">
        <v>362</v>
      </c>
      <c r="B154" s="7" t="s">
        <v>481</v>
      </c>
      <c r="C154" s="1" t="s">
        <v>2</v>
      </c>
      <c r="D154" s="1">
        <v>70.39</v>
      </c>
      <c r="E154" s="5"/>
      <c r="F154" s="5">
        <f t="shared" si="14"/>
        <v>0</v>
      </c>
    </row>
    <row r="155" spans="1:6" x14ac:dyDescent="0.25">
      <c r="A155" s="1"/>
      <c r="B155" s="13"/>
      <c r="C155" s="1"/>
      <c r="D155" s="1"/>
      <c r="E155" s="14"/>
      <c r="F155" s="12"/>
    </row>
    <row r="156" spans="1:6" x14ac:dyDescent="0.25">
      <c r="A156" s="16" t="s">
        <v>132</v>
      </c>
      <c r="B156" s="17" t="s">
        <v>159</v>
      </c>
      <c r="C156" s="16"/>
      <c r="D156" s="16"/>
      <c r="E156" s="18"/>
      <c r="F156" s="18">
        <f>SUBTOTAL(9,F157:F163)</f>
        <v>0</v>
      </c>
    </row>
    <row r="157" spans="1:6" x14ac:dyDescent="0.25">
      <c r="A157" s="1" t="s">
        <v>133</v>
      </c>
      <c r="B157" s="7" t="s">
        <v>482</v>
      </c>
      <c r="C157" s="1" t="s">
        <v>18</v>
      </c>
      <c r="D157" s="1">
        <v>2</v>
      </c>
      <c r="E157" s="5"/>
      <c r="F157" s="5">
        <f t="shared" ref="F157:F163" si="15">D157*E157</f>
        <v>0</v>
      </c>
    </row>
    <row r="158" spans="1:6" x14ac:dyDescent="0.25">
      <c r="A158" s="1" t="s">
        <v>134</v>
      </c>
      <c r="B158" s="7" t="s">
        <v>483</v>
      </c>
      <c r="C158" s="1" t="s">
        <v>18</v>
      </c>
      <c r="D158" s="1">
        <v>2</v>
      </c>
      <c r="E158" s="5"/>
      <c r="F158" s="5">
        <f t="shared" si="15"/>
        <v>0</v>
      </c>
    </row>
    <row r="159" spans="1:6" ht="25.5" x14ac:dyDescent="0.25">
      <c r="A159" s="1" t="s">
        <v>135</v>
      </c>
      <c r="B159" s="7" t="s">
        <v>484</v>
      </c>
      <c r="C159" s="1" t="s">
        <v>18</v>
      </c>
      <c r="D159" s="1">
        <v>4</v>
      </c>
      <c r="E159" s="5"/>
      <c r="F159" s="5">
        <f t="shared" si="15"/>
        <v>0</v>
      </c>
    </row>
    <row r="160" spans="1:6" ht="25.5" x14ac:dyDescent="0.25">
      <c r="A160" s="1" t="s">
        <v>136</v>
      </c>
      <c r="B160" s="7" t="s">
        <v>485</v>
      </c>
      <c r="C160" s="1" t="s">
        <v>18</v>
      </c>
      <c r="D160" s="1">
        <v>4</v>
      </c>
      <c r="E160" s="5"/>
      <c r="F160" s="5">
        <f t="shared" si="15"/>
        <v>0</v>
      </c>
    </row>
    <row r="161" spans="1:6" ht="25.5" x14ac:dyDescent="0.25">
      <c r="A161" s="1" t="s">
        <v>137</v>
      </c>
      <c r="B161" s="7" t="s">
        <v>486</v>
      </c>
      <c r="C161" s="1" t="s">
        <v>18</v>
      </c>
      <c r="D161" s="1">
        <v>4</v>
      </c>
      <c r="E161" s="5"/>
      <c r="F161" s="5">
        <f t="shared" si="15"/>
        <v>0</v>
      </c>
    </row>
    <row r="162" spans="1:6" ht="25.5" x14ac:dyDescent="0.25">
      <c r="A162" s="1" t="s">
        <v>138</v>
      </c>
      <c r="B162" s="7" t="s">
        <v>487</v>
      </c>
      <c r="C162" s="1" t="s">
        <v>18</v>
      </c>
      <c r="D162" s="1">
        <v>2</v>
      </c>
      <c r="E162" s="5"/>
      <c r="F162" s="5">
        <f t="shared" si="15"/>
        <v>0</v>
      </c>
    </row>
    <row r="163" spans="1:6" ht="25.5" x14ac:dyDescent="0.25">
      <c r="A163" s="1" t="s">
        <v>139</v>
      </c>
      <c r="B163" s="7" t="s">
        <v>488</v>
      </c>
      <c r="C163" s="1" t="s">
        <v>18</v>
      </c>
      <c r="D163" s="1">
        <v>9</v>
      </c>
      <c r="E163" s="5"/>
      <c r="F163" s="5">
        <f t="shared" si="15"/>
        <v>0</v>
      </c>
    </row>
    <row r="164" spans="1:6" x14ac:dyDescent="0.25">
      <c r="A164" s="1"/>
      <c r="B164" s="13"/>
      <c r="C164" s="1"/>
      <c r="D164" s="1"/>
      <c r="E164" s="14"/>
      <c r="F164" s="12"/>
    </row>
    <row r="165" spans="1:6" x14ac:dyDescent="0.25">
      <c r="A165" s="16" t="s">
        <v>150</v>
      </c>
      <c r="B165" s="17" t="s">
        <v>170</v>
      </c>
      <c r="C165" s="16"/>
      <c r="D165" s="16"/>
      <c r="E165" s="18"/>
      <c r="F165" s="18">
        <f>SUBTOTAL(9,F166:F169)</f>
        <v>0</v>
      </c>
    </row>
    <row r="166" spans="1:6" x14ac:dyDescent="0.25">
      <c r="A166" s="1" t="s">
        <v>151</v>
      </c>
      <c r="B166" s="7" t="s">
        <v>171</v>
      </c>
      <c r="C166" s="1" t="s">
        <v>18</v>
      </c>
      <c r="D166" s="1">
        <v>1</v>
      </c>
      <c r="E166" s="5"/>
      <c r="F166" s="5">
        <f>D166*E166</f>
        <v>0</v>
      </c>
    </row>
    <row r="167" spans="1:6" x14ac:dyDescent="0.25">
      <c r="A167" s="1" t="s">
        <v>152</v>
      </c>
      <c r="B167" s="7" t="s">
        <v>489</v>
      </c>
      <c r="C167" s="1" t="s">
        <v>19</v>
      </c>
      <c r="D167" s="1">
        <v>3</v>
      </c>
      <c r="E167" s="5"/>
      <c r="F167" s="5">
        <f>D167*E167</f>
        <v>0</v>
      </c>
    </row>
    <row r="168" spans="1:6" x14ac:dyDescent="0.25">
      <c r="A168" s="1" t="s">
        <v>367</v>
      </c>
      <c r="B168" s="7" t="s">
        <v>173</v>
      </c>
      <c r="C168" s="1" t="s">
        <v>18</v>
      </c>
      <c r="D168" s="1">
        <v>1</v>
      </c>
      <c r="E168" s="5"/>
      <c r="F168" s="5">
        <f>D168*E168</f>
        <v>0</v>
      </c>
    </row>
    <row r="169" spans="1:6" ht="25.5" x14ac:dyDescent="0.25">
      <c r="A169" s="1" t="s">
        <v>153</v>
      </c>
      <c r="B169" s="7" t="s">
        <v>181</v>
      </c>
      <c r="C169" s="1" t="s">
        <v>19</v>
      </c>
      <c r="D169" s="1">
        <v>5</v>
      </c>
      <c r="E169" s="5"/>
      <c r="F169" s="5">
        <f>D169*E169</f>
        <v>0</v>
      </c>
    </row>
    <row r="170" spans="1:6" x14ac:dyDescent="0.25">
      <c r="A170" s="1"/>
      <c r="B170" s="13"/>
      <c r="C170" s="1"/>
      <c r="D170" s="1"/>
      <c r="E170" s="14"/>
      <c r="F170" s="12"/>
    </row>
    <row r="171" spans="1:6" x14ac:dyDescent="0.25">
      <c r="A171" s="16" t="s">
        <v>154</v>
      </c>
      <c r="B171" s="17" t="s">
        <v>163</v>
      </c>
      <c r="C171" s="16"/>
      <c r="D171" s="16"/>
      <c r="E171" s="18"/>
      <c r="F171" s="18">
        <f>SUBTOTAL(9,F172:F173)</f>
        <v>0</v>
      </c>
    </row>
    <row r="172" spans="1:6" x14ac:dyDescent="0.25">
      <c r="A172" s="1" t="s">
        <v>156</v>
      </c>
      <c r="B172" s="7" t="s">
        <v>490</v>
      </c>
      <c r="C172" s="1" t="s">
        <v>15</v>
      </c>
      <c r="D172" s="1">
        <v>0.5</v>
      </c>
      <c r="E172" s="5"/>
      <c r="F172" s="5">
        <f>D172*E172</f>
        <v>0</v>
      </c>
    </row>
    <row r="173" spans="1:6" x14ac:dyDescent="0.25">
      <c r="A173" s="1" t="s">
        <v>157</v>
      </c>
      <c r="B173" s="7" t="s">
        <v>491</v>
      </c>
      <c r="C173" s="1" t="s">
        <v>15</v>
      </c>
      <c r="D173" s="1">
        <v>1.3</v>
      </c>
      <c r="E173" s="5"/>
      <c r="F173" s="5">
        <f>D173*E173</f>
        <v>0</v>
      </c>
    </row>
    <row r="174" spans="1:6" x14ac:dyDescent="0.25">
      <c r="A174" s="1"/>
      <c r="B174" s="13"/>
      <c r="C174" s="1"/>
      <c r="D174" s="1"/>
      <c r="E174" s="14"/>
      <c r="F174" s="12"/>
    </row>
    <row r="175" spans="1:6" x14ac:dyDescent="0.25">
      <c r="A175" s="16" t="s">
        <v>160</v>
      </c>
      <c r="B175" s="17" t="s">
        <v>10</v>
      </c>
      <c r="C175" s="16" t="s">
        <v>20</v>
      </c>
      <c r="D175" s="16"/>
      <c r="E175" s="18"/>
      <c r="F175" s="18">
        <f>SUBTOTAL(9,F176)</f>
        <v>0</v>
      </c>
    </row>
    <row r="176" spans="1:6" x14ac:dyDescent="0.25">
      <c r="A176" s="1" t="s">
        <v>158</v>
      </c>
      <c r="B176" s="7" t="s">
        <v>492</v>
      </c>
      <c r="C176" s="1" t="s">
        <v>15</v>
      </c>
      <c r="D176" s="1">
        <v>371.11</v>
      </c>
      <c r="E176" s="5"/>
      <c r="F176" s="5">
        <f>D176*E176</f>
        <v>0</v>
      </c>
    </row>
    <row r="177" spans="1:6" x14ac:dyDescent="0.25">
      <c r="A177" s="1"/>
      <c r="B177" s="7"/>
      <c r="C177" s="1"/>
      <c r="D177" s="1"/>
      <c r="E177" s="5"/>
      <c r="F177" s="5"/>
    </row>
    <row r="178" spans="1:6" x14ac:dyDescent="0.25">
      <c r="A178" s="16"/>
      <c r="B178" s="17" t="s">
        <v>370</v>
      </c>
      <c r="C178" s="16"/>
      <c r="D178" s="16"/>
      <c r="E178" s="18"/>
      <c r="F178" s="18">
        <f>SUBTOTAL(9,F179:F358)</f>
        <v>0</v>
      </c>
    </row>
    <row r="179" spans="1:6" ht="6" customHeight="1" x14ac:dyDescent="0.25">
      <c r="A179" s="1"/>
      <c r="B179" s="7"/>
      <c r="C179" s="1"/>
      <c r="D179" s="1"/>
      <c r="E179" s="5"/>
      <c r="F179" s="5"/>
    </row>
    <row r="180" spans="1:6" x14ac:dyDescent="0.25">
      <c r="A180" s="16" t="s">
        <v>161</v>
      </c>
      <c r="B180" s="17" t="s">
        <v>1</v>
      </c>
      <c r="C180" s="16"/>
      <c r="D180" s="16"/>
      <c r="E180" s="18"/>
      <c r="F180" s="18">
        <f>SUBTOTAL(9,F181:F184)</f>
        <v>0</v>
      </c>
    </row>
    <row r="181" spans="1:6" x14ac:dyDescent="0.25">
      <c r="A181" s="1" t="s">
        <v>162</v>
      </c>
      <c r="B181" s="7" t="s">
        <v>493</v>
      </c>
      <c r="C181" s="1" t="s">
        <v>15</v>
      </c>
      <c r="D181" s="1">
        <v>134.22</v>
      </c>
      <c r="E181" s="5"/>
      <c r="F181" s="5">
        <f t="shared" ref="F181:F184" si="16">D181*E181</f>
        <v>0</v>
      </c>
    </row>
    <row r="182" spans="1:6" ht="25.5" x14ac:dyDescent="0.25">
      <c r="A182" s="1" t="s">
        <v>164</v>
      </c>
      <c r="B182" s="7" t="s">
        <v>140</v>
      </c>
      <c r="C182" s="1" t="s">
        <v>15</v>
      </c>
      <c r="D182" s="1">
        <v>85.27</v>
      </c>
      <c r="E182" s="5"/>
      <c r="F182" s="5">
        <f t="shared" si="16"/>
        <v>0</v>
      </c>
    </row>
    <row r="183" spans="1:6" ht="25.5" x14ac:dyDescent="0.25">
      <c r="A183" s="1" t="s">
        <v>165</v>
      </c>
      <c r="B183" s="7" t="s">
        <v>494</v>
      </c>
      <c r="C183" s="1" t="s">
        <v>15</v>
      </c>
      <c r="D183" s="1">
        <v>222.02</v>
      </c>
      <c r="E183" s="5"/>
      <c r="F183" s="5">
        <f t="shared" si="16"/>
        <v>0</v>
      </c>
    </row>
    <row r="184" spans="1:6" x14ac:dyDescent="0.25">
      <c r="A184" s="1" t="s">
        <v>172</v>
      </c>
      <c r="B184" s="7" t="s">
        <v>495</v>
      </c>
      <c r="C184" s="1" t="s">
        <v>15</v>
      </c>
      <c r="D184" s="1">
        <v>134.01</v>
      </c>
      <c r="E184" s="5"/>
      <c r="F184" s="5">
        <f t="shared" si="16"/>
        <v>0</v>
      </c>
    </row>
    <row r="185" spans="1:6" x14ac:dyDescent="0.25">
      <c r="A185" s="1"/>
      <c r="B185" s="7"/>
      <c r="C185" s="1"/>
      <c r="D185" s="1"/>
      <c r="E185" s="5"/>
      <c r="F185" s="5"/>
    </row>
    <row r="186" spans="1:6" x14ac:dyDescent="0.25">
      <c r="A186" s="16" t="s">
        <v>166</v>
      </c>
      <c r="B186" s="17" t="s">
        <v>59</v>
      </c>
      <c r="C186" s="16"/>
      <c r="D186" s="16"/>
      <c r="E186" s="18"/>
      <c r="F186" s="18">
        <f>SUBTOTAL(9,F187:F196)</f>
        <v>0</v>
      </c>
    </row>
    <row r="187" spans="1:6" x14ac:dyDescent="0.25">
      <c r="A187" s="1" t="s">
        <v>168</v>
      </c>
      <c r="B187" s="7" t="s">
        <v>496</v>
      </c>
      <c r="C187" s="1" t="s">
        <v>16</v>
      </c>
      <c r="D187" s="1">
        <v>42.79</v>
      </c>
      <c r="E187" s="5"/>
      <c r="F187" s="5">
        <f t="shared" ref="F187:F196" si="17">D187*E187</f>
        <v>0</v>
      </c>
    </row>
    <row r="188" spans="1:6" x14ac:dyDescent="0.25">
      <c r="A188" s="1" t="s">
        <v>175</v>
      </c>
      <c r="B188" s="7" t="s">
        <v>60</v>
      </c>
      <c r="C188" s="1" t="s">
        <v>15</v>
      </c>
      <c r="D188" s="1">
        <v>93.07</v>
      </c>
      <c r="E188" s="5"/>
      <c r="F188" s="5">
        <f t="shared" si="17"/>
        <v>0</v>
      </c>
    </row>
    <row r="189" spans="1:6" x14ac:dyDescent="0.25">
      <c r="A189" s="1" t="s">
        <v>176</v>
      </c>
      <c r="B189" s="7" t="s">
        <v>497</v>
      </c>
      <c r="C189" s="1" t="s">
        <v>16</v>
      </c>
      <c r="D189" s="1">
        <v>1.64</v>
      </c>
      <c r="E189" s="5"/>
      <c r="F189" s="5">
        <f t="shared" si="17"/>
        <v>0</v>
      </c>
    </row>
    <row r="190" spans="1:6" x14ac:dyDescent="0.25">
      <c r="A190" s="1" t="s">
        <v>198</v>
      </c>
      <c r="B190" s="7" t="s">
        <v>498</v>
      </c>
      <c r="C190" s="1" t="s">
        <v>16</v>
      </c>
      <c r="D190" s="1">
        <v>31.75</v>
      </c>
      <c r="E190" s="5"/>
      <c r="F190" s="5">
        <f t="shared" si="17"/>
        <v>0</v>
      </c>
    </row>
    <row r="191" spans="1:6" x14ac:dyDescent="0.25">
      <c r="A191" s="1" t="s">
        <v>199</v>
      </c>
      <c r="B191" s="7" t="s">
        <v>499</v>
      </c>
      <c r="C191" s="1" t="s">
        <v>15</v>
      </c>
      <c r="D191" s="1">
        <v>94.77</v>
      </c>
      <c r="E191" s="5"/>
      <c r="F191" s="5">
        <f t="shared" si="17"/>
        <v>0</v>
      </c>
    </row>
    <row r="192" spans="1:6" x14ac:dyDescent="0.25">
      <c r="A192" s="1" t="s">
        <v>200</v>
      </c>
      <c r="B192" s="7" t="s">
        <v>500</v>
      </c>
      <c r="C192" s="1" t="s">
        <v>17</v>
      </c>
      <c r="D192" s="1">
        <v>438.9</v>
      </c>
      <c r="E192" s="5"/>
      <c r="F192" s="5">
        <f t="shared" si="17"/>
        <v>0</v>
      </c>
    </row>
    <row r="193" spans="1:6" x14ac:dyDescent="0.25">
      <c r="A193" s="1" t="s">
        <v>201</v>
      </c>
      <c r="B193" s="7" t="s">
        <v>501</v>
      </c>
      <c r="C193" s="1" t="s">
        <v>17</v>
      </c>
      <c r="D193" s="1">
        <v>96.7</v>
      </c>
      <c r="E193" s="5"/>
      <c r="F193" s="5">
        <f t="shared" si="17"/>
        <v>0</v>
      </c>
    </row>
    <row r="194" spans="1:6" x14ac:dyDescent="0.25">
      <c r="A194" s="1" t="s">
        <v>202</v>
      </c>
      <c r="B194" s="7" t="s">
        <v>502</v>
      </c>
      <c r="C194" s="1" t="s">
        <v>16</v>
      </c>
      <c r="D194" s="1">
        <v>11.04</v>
      </c>
      <c r="E194" s="5"/>
      <c r="F194" s="5">
        <f t="shared" si="17"/>
        <v>0</v>
      </c>
    </row>
    <row r="195" spans="1:6" x14ac:dyDescent="0.25">
      <c r="A195" s="1" t="s">
        <v>203</v>
      </c>
      <c r="B195" s="7" t="s">
        <v>503</v>
      </c>
      <c r="C195" s="1" t="s">
        <v>16</v>
      </c>
      <c r="D195" s="1">
        <v>11.04</v>
      </c>
      <c r="E195" s="5"/>
      <c r="F195" s="5">
        <f t="shared" si="17"/>
        <v>0</v>
      </c>
    </row>
    <row r="196" spans="1:6" ht="25.5" x14ac:dyDescent="0.25">
      <c r="A196" s="1" t="s">
        <v>204</v>
      </c>
      <c r="B196" s="7" t="s">
        <v>504</v>
      </c>
      <c r="C196" s="1" t="s">
        <v>15</v>
      </c>
      <c r="D196" s="1">
        <v>94.77</v>
      </c>
      <c r="E196" s="5"/>
      <c r="F196" s="5">
        <f t="shared" si="17"/>
        <v>0</v>
      </c>
    </row>
    <row r="197" spans="1:6" x14ac:dyDescent="0.25">
      <c r="A197" s="1"/>
      <c r="B197" s="7"/>
      <c r="C197" s="1"/>
      <c r="D197" s="1"/>
      <c r="E197" s="5"/>
      <c r="F197" s="5"/>
    </row>
    <row r="198" spans="1:6" x14ac:dyDescent="0.25">
      <c r="A198" s="16" t="s">
        <v>177</v>
      </c>
      <c r="B198" s="17" t="s">
        <v>63</v>
      </c>
      <c r="C198" s="16"/>
      <c r="D198" s="16"/>
      <c r="E198" s="18"/>
      <c r="F198" s="18">
        <f>SUBTOTAL(9,F199:F203)</f>
        <v>0</v>
      </c>
    </row>
    <row r="199" spans="1:6" x14ac:dyDescent="0.25">
      <c r="A199" s="1" t="s">
        <v>167</v>
      </c>
      <c r="B199" s="7" t="s">
        <v>505</v>
      </c>
      <c r="C199" s="1" t="s">
        <v>15</v>
      </c>
      <c r="D199" s="1">
        <v>222.12</v>
      </c>
      <c r="E199" s="5"/>
      <c r="F199" s="5">
        <f t="shared" ref="F199:F203" si="18">D199*E199</f>
        <v>0</v>
      </c>
    </row>
    <row r="200" spans="1:6" x14ac:dyDescent="0.25">
      <c r="A200" s="1" t="s">
        <v>205</v>
      </c>
      <c r="B200" s="7" t="s">
        <v>500</v>
      </c>
      <c r="C200" s="1" t="s">
        <v>17</v>
      </c>
      <c r="D200" s="1">
        <v>465.9</v>
      </c>
      <c r="E200" s="5"/>
      <c r="F200" s="5">
        <f t="shared" si="18"/>
        <v>0</v>
      </c>
    </row>
    <row r="201" spans="1:6" x14ac:dyDescent="0.25">
      <c r="A201" s="1" t="s">
        <v>206</v>
      </c>
      <c r="B201" s="7" t="s">
        <v>501</v>
      </c>
      <c r="C201" s="1" t="s">
        <v>17</v>
      </c>
      <c r="D201" s="1">
        <v>171.3</v>
      </c>
      <c r="E201" s="5"/>
      <c r="F201" s="5">
        <f t="shared" si="18"/>
        <v>0</v>
      </c>
    </row>
    <row r="202" spans="1:6" x14ac:dyDescent="0.25">
      <c r="A202" s="1" t="s">
        <v>207</v>
      </c>
      <c r="B202" s="7" t="s">
        <v>502</v>
      </c>
      <c r="C202" s="1" t="s">
        <v>16</v>
      </c>
      <c r="D202" s="1">
        <v>19.37</v>
      </c>
      <c r="E202" s="5"/>
      <c r="F202" s="5">
        <f t="shared" si="18"/>
        <v>0</v>
      </c>
    </row>
    <row r="203" spans="1:6" x14ac:dyDescent="0.25">
      <c r="A203" s="1" t="s">
        <v>208</v>
      </c>
      <c r="B203" s="7" t="s">
        <v>506</v>
      </c>
      <c r="C203" s="1" t="s">
        <v>16</v>
      </c>
      <c r="D203" s="1">
        <v>18.95</v>
      </c>
      <c r="E203" s="5"/>
      <c r="F203" s="5">
        <f t="shared" si="18"/>
        <v>0</v>
      </c>
    </row>
    <row r="204" spans="1:6" x14ac:dyDescent="0.25">
      <c r="A204" s="1"/>
      <c r="B204" s="7"/>
      <c r="C204" s="1"/>
      <c r="D204" s="1"/>
      <c r="E204" s="5"/>
      <c r="F204" s="5"/>
    </row>
    <row r="205" spans="1:6" x14ac:dyDescent="0.25">
      <c r="A205" s="16" t="s">
        <v>186</v>
      </c>
      <c r="B205" s="17" t="s">
        <v>90</v>
      </c>
      <c r="C205" s="16"/>
      <c r="D205" s="16"/>
      <c r="E205" s="18"/>
      <c r="F205" s="18">
        <f>SUBTOTAL(9,F206:F208)</f>
        <v>0</v>
      </c>
    </row>
    <row r="206" spans="1:6" x14ac:dyDescent="0.25">
      <c r="A206" s="1" t="s">
        <v>209</v>
      </c>
      <c r="B206" s="7" t="s">
        <v>423</v>
      </c>
      <c r="C206" s="1" t="s">
        <v>15</v>
      </c>
      <c r="D206" s="1">
        <v>350.11</v>
      </c>
      <c r="E206" s="5"/>
      <c r="F206" s="5">
        <f>D206*E206</f>
        <v>0</v>
      </c>
    </row>
    <row r="207" spans="1:6" x14ac:dyDescent="0.25">
      <c r="A207" s="1" t="s">
        <v>211</v>
      </c>
      <c r="B207" s="7" t="s">
        <v>507</v>
      </c>
      <c r="C207" s="1" t="s">
        <v>18</v>
      </c>
      <c r="D207" s="1">
        <v>150</v>
      </c>
      <c r="E207" s="5"/>
      <c r="F207" s="5">
        <f>D207*E207</f>
        <v>0</v>
      </c>
    </row>
    <row r="208" spans="1:6" x14ac:dyDescent="0.25">
      <c r="A208" s="1" t="s">
        <v>212</v>
      </c>
      <c r="B208" s="7" t="s">
        <v>508</v>
      </c>
      <c r="C208" s="1" t="s">
        <v>16</v>
      </c>
      <c r="D208" s="1">
        <v>0.27</v>
      </c>
      <c r="E208" s="5"/>
      <c r="F208" s="5">
        <f>D208*E208</f>
        <v>0</v>
      </c>
    </row>
    <row r="209" spans="1:6" x14ac:dyDescent="0.25">
      <c r="A209" s="1"/>
      <c r="B209" s="7"/>
      <c r="C209" s="1"/>
      <c r="D209" s="1"/>
      <c r="E209" s="5"/>
      <c r="F209" s="5"/>
    </row>
    <row r="210" spans="1:6" x14ac:dyDescent="0.25">
      <c r="A210" s="16" t="s">
        <v>187</v>
      </c>
      <c r="B210" s="17" t="s">
        <v>93</v>
      </c>
      <c r="C210" s="16"/>
      <c r="D210" s="16"/>
      <c r="E210" s="18"/>
      <c r="F210" s="18">
        <f>SUBTOTAL(9,F211:F215)</f>
        <v>0</v>
      </c>
    </row>
    <row r="211" spans="1:6" x14ac:dyDescent="0.25">
      <c r="A211" s="1" t="s">
        <v>213</v>
      </c>
      <c r="B211" s="7" t="s">
        <v>509</v>
      </c>
      <c r="C211" s="1" t="s">
        <v>15</v>
      </c>
      <c r="D211" s="1">
        <v>116.89</v>
      </c>
      <c r="E211" s="5"/>
      <c r="F211" s="5">
        <f>D211*E211</f>
        <v>0</v>
      </c>
    </row>
    <row r="212" spans="1:6" ht="25.5" x14ac:dyDescent="0.25">
      <c r="A212" s="1" t="s">
        <v>214</v>
      </c>
      <c r="B212" s="7" t="s">
        <v>96</v>
      </c>
      <c r="C212" s="1" t="s">
        <v>15</v>
      </c>
      <c r="D212" s="1">
        <v>27.42</v>
      </c>
      <c r="E212" s="5"/>
      <c r="F212" s="5">
        <f>D212*E212</f>
        <v>0</v>
      </c>
    </row>
    <row r="213" spans="1:6" x14ac:dyDescent="0.25">
      <c r="A213" s="1" t="s">
        <v>215</v>
      </c>
      <c r="B213" s="7" t="s">
        <v>510</v>
      </c>
      <c r="C213" s="1" t="s">
        <v>15</v>
      </c>
      <c r="D213" s="1">
        <v>116.89</v>
      </c>
      <c r="E213" s="5"/>
      <c r="F213" s="5">
        <f>D213*E213</f>
        <v>0</v>
      </c>
    </row>
    <row r="214" spans="1:6" x14ac:dyDescent="0.25">
      <c r="A214" s="1" t="s">
        <v>216</v>
      </c>
      <c r="B214" s="7" t="s">
        <v>511</v>
      </c>
      <c r="C214" s="1" t="s">
        <v>2</v>
      </c>
      <c r="D214" s="1">
        <v>37.700000000000003</v>
      </c>
      <c r="E214" s="5"/>
      <c r="F214" s="5">
        <f>D214*E214</f>
        <v>0</v>
      </c>
    </row>
    <row r="215" spans="1:6" ht="25.5" x14ac:dyDescent="0.25">
      <c r="A215" s="1" t="s">
        <v>217</v>
      </c>
      <c r="B215" s="7" t="s">
        <v>512</v>
      </c>
      <c r="C215" s="1" t="s">
        <v>15</v>
      </c>
      <c r="D215" s="1">
        <v>2.59</v>
      </c>
      <c r="E215" s="5"/>
      <c r="F215" s="5">
        <f>D215*E215</f>
        <v>0</v>
      </c>
    </row>
    <row r="216" spans="1:6" x14ac:dyDescent="0.25">
      <c r="A216" s="1"/>
      <c r="B216" s="7"/>
      <c r="C216" s="1"/>
      <c r="D216" s="1"/>
      <c r="E216" s="5"/>
      <c r="F216" s="5"/>
    </row>
    <row r="217" spans="1:6" x14ac:dyDescent="0.25">
      <c r="A217" s="16" t="s">
        <v>188</v>
      </c>
      <c r="B217" s="17" t="s">
        <v>100</v>
      </c>
      <c r="C217" s="16"/>
      <c r="D217" s="16"/>
      <c r="E217" s="18"/>
      <c r="F217" s="18">
        <f>SUBTOTAL(9,F218:F224)</f>
        <v>0</v>
      </c>
    </row>
    <row r="218" spans="1:6" x14ac:dyDescent="0.25">
      <c r="A218" s="1" t="s">
        <v>218</v>
      </c>
      <c r="B218" s="7" t="s">
        <v>425</v>
      </c>
      <c r="C218" s="1" t="s">
        <v>15</v>
      </c>
      <c r="D218" s="1">
        <v>702.81</v>
      </c>
      <c r="E218" s="5"/>
      <c r="F218" s="5">
        <f t="shared" ref="F218:F224" si="19">D218*E218</f>
        <v>0</v>
      </c>
    </row>
    <row r="219" spans="1:6" x14ac:dyDescent="0.25">
      <c r="A219" s="1" t="s">
        <v>219</v>
      </c>
      <c r="B219" s="7" t="s">
        <v>426</v>
      </c>
      <c r="C219" s="1" t="s">
        <v>15</v>
      </c>
      <c r="D219" s="1">
        <v>226.61</v>
      </c>
      <c r="E219" s="5"/>
      <c r="F219" s="5">
        <f t="shared" si="19"/>
        <v>0</v>
      </c>
    </row>
    <row r="220" spans="1:6" x14ac:dyDescent="0.25">
      <c r="A220" s="1" t="s">
        <v>220</v>
      </c>
      <c r="B220" s="7" t="s">
        <v>427</v>
      </c>
      <c r="C220" s="1" t="s">
        <v>15</v>
      </c>
      <c r="D220" s="1">
        <v>476.2</v>
      </c>
      <c r="E220" s="5"/>
      <c r="F220" s="5">
        <f t="shared" si="19"/>
        <v>0</v>
      </c>
    </row>
    <row r="221" spans="1:6" x14ac:dyDescent="0.25">
      <c r="A221" s="1" t="s">
        <v>221</v>
      </c>
      <c r="B221" s="7" t="s">
        <v>428</v>
      </c>
      <c r="C221" s="1" t="s">
        <v>15</v>
      </c>
      <c r="D221" s="1">
        <v>170.11</v>
      </c>
      <c r="E221" s="5"/>
      <c r="F221" s="5">
        <f t="shared" si="19"/>
        <v>0</v>
      </c>
    </row>
    <row r="222" spans="1:6" ht="25.5" x14ac:dyDescent="0.25">
      <c r="A222" s="1" t="s">
        <v>222</v>
      </c>
      <c r="B222" s="7" t="s">
        <v>429</v>
      </c>
      <c r="C222" s="1" t="s">
        <v>15</v>
      </c>
      <c r="D222" s="1">
        <v>57.44</v>
      </c>
      <c r="E222" s="5"/>
      <c r="F222" s="5">
        <f t="shared" si="19"/>
        <v>0</v>
      </c>
    </row>
    <row r="223" spans="1:6" ht="25.5" x14ac:dyDescent="0.25">
      <c r="A223" s="1" t="s">
        <v>223</v>
      </c>
      <c r="B223" s="7" t="s">
        <v>429</v>
      </c>
      <c r="C223" s="1" t="s">
        <v>15</v>
      </c>
      <c r="D223" s="1">
        <v>37.61</v>
      </c>
      <c r="E223" s="5"/>
      <c r="F223" s="5">
        <f t="shared" si="19"/>
        <v>0</v>
      </c>
    </row>
    <row r="224" spans="1:6" ht="25.5" x14ac:dyDescent="0.25">
      <c r="A224" s="1" t="s">
        <v>224</v>
      </c>
      <c r="B224" s="7" t="s">
        <v>513</v>
      </c>
      <c r="C224" s="1" t="s">
        <v>15</v>
      </c>
      <c r="D224" s="1">
        <v>131.56</v>
      </c>
      <c r="E224" s="5"/>
      <c r="F224" s="5">
        <f t="shared" si="19"/>
        <v>0</v>
      </c>
    </row>
    <row r="225" spans="1:6" x14ac:dyDescent="0.25">
      <c r="A225" s="1"/>
      <c r="B225" s="7"/>
      <c r="C225" s="1"/>
      <c r="D225" s="1"/>
      <c r="E225" s="5"/>
      <c r="F225" s="5"/>
    </row>
    <row r="226" spans="1:6" x14ac:dyDescent="0.25">
      <c r="A226" s="16" t="s">
        <v>189</v>
      </c>
      <c r="B226" s="17" t="s">
        <v>103</v>
      </c>
      <c r="C226" s="16"/>
      <c r="D226" s="16"/>
      <c r="E226" s="18"/>
      <c r="F226" s="18">
        <f>SUBTOTAL(9,F227:F238)</f>
        <v>0</v>
      </c>
    </row>
    <row r="227" spans="1:6" ht="25.5" x14ac:dyDescent="0.25">
      <c r="A227" s="1" t="s">
        <v>225</v>
      </c>
      <c r="B227" s="7" t="s">
        <v>514</v>
      </c>
      <c r="C227" s="1" t="s">
        <v>16</v>
      </c>
      <c r="D227" s="1">
        <v>20.2</v>
      </c>
      <c r="E227" s="5"/>
      <c r="F227" s="5">
        <f t="shared" ref="F227:F238" si="20">D227*E227</f>
        <v>0</v>
      </c>
    </row>
    <row r="228" spans="1:6" x14ac:dyDescent="0.25">
      <c r="A228" s="1" t="s">
        <v>226</v>
      </c>
      <c r="B228" s="7" t="s">
        <v>515</v>
      </c>
      <c r="C228" s="1" t="s">
        <v>16</v>
      </c>
      <c r="D228" s="1">
        <v>20.2</v>
      </c>
      <c r="E228" s="5"/>
      <c r="F228" s="5">
        <f t="shared" si="20"/>
        <v>0</v>
      </c>
    </row>
    <row r="229" spans="1:6" x14ac:dyDescent="0.25">
      <c r="A229" s="1" t="s">
        <v>227</v>
      </c>
      <c r="B229" s="7" t="s">
        <v>497</v>
      </c>
      <c r="C229" s="1" t="s">
        <v>16</v>
      </c>
      <c r="D229" s="1">
        <v>10.1</v>
      </c>
      <c r="E229" s="5"/>
      <c r="F229" s="5">
        <f t="shared" si="20"/>
        <v>0</v>
      </c>
    </row>
    <row r="230" spans="1:6" x14ac:dyDescent="0.25">
      <c r="A230" s="1" t="s">
        <v>228</v>
      </c>
      <c r="B230" s="7" t="s">
        <v>502</v>
      </c>
      <c r="C230" s="1" t="s">
        <v>16</v>
      </c>
      <c r="D230" s="1">
        <v>14.13</v>
      </c>
      <c r="E230" s="5"/>
      <c r="F230" s="5">
        <f t="shared" si="20"/>
        <v>0</v>
      </c>
    </row>
    <row r="231" spans="1:6" x14ac:dyDescent="0.25">
      <c r="A231" s="1" t="s">
        <v>229</v>
      </c>
      <c r="B231" s="7" t="s">
        <v>516</v>
      </c>
      <c r="C231" s="1" t="s">
        <v>17</v>
      </c>
      <c r="D231" s="1">
        <v>158.30000000000001</v>
      </c>
      <c r="E231" s="5"/>
      <c r="F231" s="5">
        <f t="shared" si="20"/>
        <v>0</v>
      </c>
    </row>
    <row r="232" spans="1:6" x14ac:dyDescent="0.25">
      <c r="A232" s="1" t="s">
        <v>230</v>
      </c>
      <c r="B232" s="7" t="s">
        <v>430</v>
      </c>
      <c r="C232" s="1" t="s">
        <v>16</v>
      </c>
      <c r="D232" s="1">
        <v>4.75</v>
      </c>
      <c r="E232" s="5"/>
      <c r="F232" s="5">
        <f t="shared" si="20"/>
        <v>0</v>
      </c>
    </row>
    <row r="233" spans="1:6" ht="25.5" x14ac:dyDescent="0.25">
      <c r="A233" s="1" t="s">
        <v>231</v>
      </c>
      <c r="B233" s="7" t="s">
        <v>431</v>
      </c>
      <c r="C233" s="1" t="s">
        <v>15</v>
      </c>
      <c r="D233" s="1">
        <v>94.89</v>
      </c>
      <c r="E233" s="5"/>
      <c r="F233" s="5">
        <f t="shared" si="20"/>
        <v>0</v>
      </c>
    </row>
    <row r="234" spans="1:6" ht="25.5" x14ac:dyDescent="0.25">
      <c r="A234" s="1" t="s">
        <v>232</v>
      </c>
      <c r="B234" s="7" t="s">
        <v>432</v>
      </c>
      <c r="C234" s="1" t="s">
        <v>15</v>
      </c>
      <c r="D234" s="1">
        <v>94.89</v>
      </c>
      <c r="E234" s="5"/>
      <c r="F234" s="5">
        <f t="shared" si="20"/>
        <v>0</v>
      </c>
    </row>
    <row r="235" spans="1:6" ht="25.5" x14ac:dyDescent="0.25">
      <c r="A235" s="1" t="s">
        <v>233</v>
      </c>
      <c r="B235" s="7" t="s">
        <v>517</v>
      </c>
      <c r="C235" s="1" t="s">
        <v>2</v>
      </c>
      <c r="D235" s="1">
        <v>14</v>
      </c>
      <c r="E235" s="5"/>
      <c r="F235" s="5">
        <f t="shared" si="20"/>
        <v>0</v>
      </c>
    </row>
    <row r="236" spans="1:6" x14ac:dyDescent="0.25">
      <c r="A236" s="1" t="s">
        <v>234</v>
      </c>
      <c r="B236" s="7" t="s">
        <v>518</v>
      </c>
      <c r="C236" s="1" t="s">
        <v>41</v>
      </c>
      <c r="D236" s="1">
        <v>14950</v>
      </c>
      <c r="E236" s="5"/>
      <c r="F236" s="5">
        <f t="shared" si="20"/>
        <v>0</v>
      </c>
    </row>
    <row r="237" spans="1:6" ht="25.5" x14ac:dyDescent="0.25">
      <c r="A237" s="1" t="s">
        <v>235</v>
      </c>
      <c r="B237" s="7" t="s">
        <v>435</v>
      </c>
      <c r="C237" s="1" t="s">
        <v>15</v>
      </c>
      <c r="D237" s="1">
        <v>1.97</v>
      </c>
      <c r="E237" s="5"/>
      <c r="F237" s="5">
        <f t="shared" si="20"/>
        <v>0</v>
      </c>
    </row>
    <row r="238" spans="1:6" ht="25.5" x14ac:dyDescent="0.25">
      <c r="A238" s="1" t="s">
        <v>236</v>
      </c>
      <c r="B238" s="7" t="s">
        <v>519</v>
      </c>
      <c r="C238" s="1" t="s">
        <v>15</v>
      </c>
      <c r="D238" s="1">
        <v>149.35</v>
      </c>
      <c r="E238" s="5"/>
      <c r="F238" s="5">
        <f t="shared" si="20"/>
        <v>0</v>
      </c>
    </row>
    <row r="239" spans="1:6" x14ac:dyDescent="0.25">
      <c r="A239" s="1"/>
      <c r="B239" s="7"/>
      <c r="C239" s="1"/>
      <c r="D239" s="1"/>
      <c r="E239" s="5"/>
      <c r="F239" s="5"/>
    </row>
    <row r="240" spans="1:6" x14ac:dyDescent="0.25">
      <c r="A240" s="16" t="s">
        <v>190</v>
      </c>
      <c r="B240" s="17" t="s">
        <v>110</v>
      </c>
      <c r="C240" s="16"/>
      <c r="D240" s="16"/>
      <c r="E240" s="18"/>
      <c r="F240" s="18">
        <f>SUBTOTAL(9,F241:F256)</f>
        <v>0</v>
      </c>
    </row>
    <row r="241" spans="1:6" ht="25.5" x14ac:dyDescent="0.25">
      <c r="A241" s="27" t="s">
        <v>237</v>
      </c>
      <c r="B241" s="7" t="s">
        <v>437</v>
      </c>
      <c r="C241" s="1" t="s">
        <v>2</v>
      </c>
      <c r="D241" s="1">
        <v>2</v>
      </c>
      <c r="E241" s="5"/>
      <c r="F241" s="5">
        <f t="shared" ref="F241:F256" si="21">D241*E241</f>
        <v>0</v>
      </c>
    </row>
    <row r="242" spans="1:6" x14ac:dyDescent="0.25">
      <c r="A242" s="27" t="s">
        <v>238</v>
      </c>
      <c r="B242" s="7" t="s">
        <v>520</v>
      </c>
      <c r="C242" s="1" t="s">
        <v>15</v>
      </c>
      <c r="D242" s="1">
        <v>1.6</v>
      </c>
      <c r="E242" s="5"/>
      <c r="F242" s="5">
        <f t="shared" si="21"/>
        <v>0</v>
      </c>
    </row>
    <row r="243" spans="1:6" x14ac:dyDescent="0.25">
      <c r="A243" s="27" t="s">
        <v>239</v>
      </c>
      <c r="B243" s="7" t="s">
        <v>521</v>
      </c>
      <c r="C243" s="1" t="s">
        <v>15</v>
      </c>
      <c r="D243" s="1">
        <v>8.7200000000000006</v>
      </c>
      <c r="E243" s="5"/>
      <c r="F243" s="5">
        <f t="shared" si="21"/>
        <v>0</v>
      </c>
    </row>
    <row r="244" spans="1:6" x14ac:dyDescent="0.25">
      <c r="A244" s="27" t="s">
        <v>240</v>
      </c>
      <c r="B244" s="7" t="s">
        <v>522</v>
      </c>
      <c r="C244" s="1" t="s">
        <v>18</v>
      </c>
      <c r="D244" s="1">
        <v>1</v>
      </c>
      <c r="E244" s="5"/>
      <c r="F244" s="5">
        <f t="shared" si="21"/>
        <v>0</v>
      </c>
    </row>
    <row r="245" spans="1:6" x14ac:dyDescent="0.25">
      <c r="A245" s="27" t="s">
        <v>241</v>
      </c>
      <c r="B245" s="7" t="s">
        <v>440</v>
      </c>
      <c r="C245" s="1" t="s">
        <v>18</v>
      </c>
      <c r="D245" s="1">
        <v>5</v>
      </c>
      <c r="E245" s="5"/>
      <c r="F245" s="5">
        <f t="shared" si="21"/>
        <v>0</v>
      </c>
    </row>
    <row r="246" spans="1:6" x14ac:dyDescent="0.25">
      <c r="A246" s="27" t="s">
        <v>242</v>
      </c>
      <c r="B246" s="7" t="s">
        <v>523</v>
      </c>
      <c r="C246" s="1" t="s">
        <v>15</v>
      </c>
      <c r="D246" s="1">
        <v>4.2</v>
      </c>
      <c r="E246" s="5"/>
      <c r="F246" s="5">
        <f t="shared" si="21"/>
        <v>0</v>
      </c>
    </row>
    <row r="247" spans="1:6" x14ac:dyDescent="0.25">
      <c r="A247" s="27" t="s">
        <v>243</v>
      </c>
      <c r="B247" s="7" t="s">
        <v>524</v>
      </c>
      <c r="C247" s="1" t="s">
        <v>15</v>
      </c>
      <c r="D247" s="1">
        <v>3.9</v>
      </c>
      <c r="E247" s="5"/>
      <c r="F247" s="5">
        <f t="shared" si="21"/>
        <v>0</v>
      </c>
    </row>
    <row r="248" spans="1:6" x14ac:dyDescent="0.25">
      <c r="A248" s="27" t="s">
        <v>244</v>
      </c>
      <c r="B248" s="7" t="s">
        <v>525</v>
      </c>
      <c r="C248" s="1" t="s">
        <v>15</v>
      </c>
      <c r="D248" s="1">
        <v>1.89</v>
      </c>
      <c r="E248" s="5"/>
      <c r="F248" s="5">
        <f t="shared" si="21"/>
        <v>0</v>
      </c>
    </row>
    <row r="249" spans="1:6" ht="25.5" x14ac:dyDescent="0.25">
      <c r="A249" s="27" t="s">
        <v>245</v>
      </c>
      <c r="B249" s="7" t="s">
        <v>526</v>
      </c>
      <c r="C249" s="1" t="s">
        <v>19</v>
      </c>
      <c r="D249" s="1">
        <v>2</v>
      </c>
      <c r="E249" s="5"/>
      <c r="F249" s="5">
        <f t="shared" si="21"/>
        <v>0</v>
      </c>
    </row>
    <row r="250" spans="1:6" ht="25.5" x14ac:dyDescent="0.25">
      <c r="A250" s="27" t="s">
        <v>246</v>
      </c>
      <c r="B250" s="7" t="s">
        <v>442</v>
      </c>
      <c r="C250" s="1" t="s">
        <v>19</v>
      </c>
      <c r="D250" s="1">
        <v>9</v>
      </c>
      <c r="E250" s="5"/>
      <c r="F250" s="5">
        <f t="shared" si="21"/>
        <v>0</v>
      </c>
    </row>
    <row r="251" spans="1:6" ht="25.5" x14ac:dyDescent="0.25">
      <c r="A251" s="27" t="s">
        <v>247</v>
      </c>
      <c r="B251" s="7" t="s">
        <v>443</v>
      </c>
      <c r="C251" s="1" t="s">
        <v>15</v>
      </c>
      <c r="D251" s="1">
        <v>1.19</v>
      </c>
      <c r="E251" s="5"/>
      <c r="F251" s="5">
        <f t="shared" si="21"/>
        <v>0</v>
      </c>
    </row>
    <row r="252" spans="1:6" ht="25.5" x14ac:dyDescent="0.25">
      <c r="A252" s="27" t="s">
        <v>248</v>
      </c>
      <c r="B252" s="7" t="s">
        <v>444</v>
      </c>
      <c r="C252" s="1" t="s">
        <v>15</v>
      </c>
      <c r="D252" s="1">
        <v>10.32</v>
      </c>
      <c r="E252" s="5"/>
      <c r="F252" s="5">
        <f t="shared" si="21"/>
        <v>0</v>
      </c>
    </row>
    <row r="253" spans="1:6" x14ac:dyDescent="0.25">
      <c r="A253" s="27" t="s">
        <v>249</v>
      </c>
      <c r="B253" s="7" t="s">
        <v>527</v>
      </c>
      <c r="C253" s="1" t="s">
        <v>15</v>
      </c>
      <c r="D253" s="1">
        <v>10.32</v>
      </c>
      <c r="E253" s="5"/>
      <c r="F253" s="5">
        <f t="shared" si="21"/>
        <v>0</v>
      </c>
    </row>
    <row r="254" spans="1:6" ht="25.5" x14ac:dyDescent="0.25">
      <c r="A254" s="27" t="s">
        <v>250</v>
      </c>
      <c r="B254" s="7" t="s">
        <v>445</v>
      </c>
      <c r="C254" s="1" t="s">
        <v>2</v>
      </c>
      <c r="D254" s="1">
        <v>5.48</v>
      </c>
      <c r="E254" s="5"/>
      <c r="F254" s="5">
        <f t="shared" si="21"/>
        <v>0</v>
      </c>
    </row>
    <row r="255" spans="1:6" x14ac:dyDescent="0.25">
      <c r="A255" s="27" t="s">
        <v>251</v>
      </c>
      <c r="B255" s="7" t="s">
        <v>446</v>
      </c>
      <c r="C255" s="1" t="s">
        <v>18</v>
      </c>
      <c r="D255" s="1">
        <v>11</v>
      </c>
      <c r="E255" s="5"/>
      <c r="F255" s="5">
        <f t="shared" si="21"/>
        <v>0</v>
      </c>
    </row>
    <row r="256" spans="1:6" ht="25.5" x14ac:dyDescent="0.25">
      <c r="A256" s="27" t="s">
        <v>252</v>
      </c>
      <c r="B256" s="7" t="s">
        <v>447</v>
      </c>
      <c r="C256" s="1" t="s">
        <v>15</v>
      </c>
      <c r="D256" s="1">
        <v>10.32</v>
      </c>
      <c r="E256" s="5"/>
      <c r="F256" s="5">
        <f t="shared" si="21"/>
        <v>0</v>
      </c>
    </row>
    <row r="257" spans="1:6" x14ac:dyDescent="0.25">
      <c r="A257" s="1"/>
      <c r="B257" s="7"/>
      <c r="C257" s="1"/>
      <c r="D257" s="1"/>
      <c r="E257" s="5"/>
      <c r="F257" s="5"/>
    </row>
    <row r="258" spans="1:6" x14ac:dyDescent="0.25">
      <c r="A258" s="16" t="s">
        <v>191</v>
      </c>
      <c r="B258" s="17" t="s">
        <v>4</v>
      </c>
      <c r="C258" s="16"/>
      <c r="D258" s="16"/>
      <c r="E258" s="18"/>
      <c r="F258" s="18">
        <f>SUBTOTAL(9,F259:F263)</f>
        <v>0</v>
      </c>
    </row>
    <row r="259" spans="1:6" x14ac:dyDescent="0.25">
      <c r="A259" s="1" t="s">
        <v>253</v>
      </c>
      <c r="B259" s="7" t="s">
        <v>452</v>
      </c>
      <c r="C259" s="1" t="s">
        <v>15</v>
      </c>
      <c r="D259" s="1">
        <v>372.37</v>
      </c>
      <c r="E259" s="5"/>
      <c r="F259" s="5">
        <f t="shared" ref="F259:F263" si="22">D259*E259</f>
        <v>0</v>
      </c>
    </row>
    <row r="260" spans="1:6" x14ac:dyDescent="0.25">
      <c r="A260" s="1" t="s">
        <v>254</v>
      </c>
      <c r="B260" s="7" t="s">
        <v>453</v>
      </c>
      <c r="C260" s="1" t="s">
        <v>15</v>
      </c>
      <c r="D260" s="1">
        <v>80.78</v>
      </c>
      <c r="E260" s="5"/>
      <c r="F260" s="5">
        <f t="shared" si="22"/>
        <v>0</v>
      </c>
    </row>
    <row r="261" spans="1:6" x14ac:dyDescent="0.25">
      <c r="A261" s="1" t="s">
        <v>256</v>
      </c>
      <c r="B261" s="7" t="s">
        <v>528</v>
      </c>
      <c r="C261" s="1" t="s">
        <v>17</v>
      </c>
      <c r="D261" s="1">
        <v>548.4</v>
      </c>
      <c r="E261" s="5"/>
      <c r="F261" s="5">
        <f t="shared" si="22"/>
        <v>0</v>
      </c>
    </row>
    <row r="262" spans="1:6" x14ac:dyDescent="0.25">
      <c r="A262" s="1" t="s">
        <v>255</v>
      </c>
      <c r="B262" s="7" t="s">
        <v>455</v>
      </c>
      <c r="C262" s="1" t="s">
        <v>15</v>
      </c>
      <c r="D262" s="1">
        <v>44.73</v>
      </c>
      <c r="E262" s="5"/>
      <c r="F262" s="5">
        <f t="shared" si="22"/>
        <v>0</v>
      </c>
    </row>
    <row r="263" spans="1:6" x14ac:dyDescent="0.25">
      <c r="A263" s="1" t="s">
        <v>257</v>
      </c>
      <c r="B263" s="7" t="s">
        <v>456</v>
      </c>
      <c r="C263" s="1" t="s">
        <v>15</v>
      </c>
      <c r="D263" s="1">
        <v>170.11</v>
      </c>
      <c r="E263" s="5"/>
      <c r="F263" s="5">
        <f t="shared" si="22"/>
        <v>0</v>
      </c>
    </row>
    <row r="264" spans="1:6" x14ac:dyDescent="0.25">
      <c r="A264" s="1"/>
      <c r="B264" s="13"/>
      <c r="C264" s="1"/>
      <c r="D264" s="1"/>
      <c r="E264" s="14"/>
      <c r="F264" s="12"/>
    </row>
    <row r="265" spans="1:6" x14ac:dyDescent="0.25">
      <c r="A265" s="16" t="s">
        <v>192</v>
      </c>
      <c r="B265" s="17" t="s">
        <v>9</v>
      </c>
      <c r="C265" s="16"/>
      <c r="D265" s="16"/>
      <c r="E265" s="18"/>
      <c r="F265" s="18">
        <f>SUBTOTAL(9,F266:F313)</f>
        <v>0</v>
      </c>
    </row>
    <row r="266" spans="1:6" x14ac:dyDescent="0.25">
      <c r="A266" s="22"/>
      <c r="B266" s="30" t="s">
        <v>124</v>
      </c>
      <c r="C266" s="22"/>
      <c r="D266" s="22"/>
      <c r="E266" s="23"/>
      <c r="F266" s="24">
        <f>SUBTOTAL(9,F267:F272)</f>
        <v>0</v>
      </c>
    </row>
    <row r="267" spans="1:6" x14ac:dyDescent="0.25">
      <c r="A267" s="1" t="s">
        <v>258</v>
      </c>
      <c r="B267" s="7" t="s">
        <v>529</v>
      </c>
      <c r="C267" s="1" t="s">
        <v>2</v>
      </c>
      <c r="D267" s="1">
        <v>59.2</v>
      </c>
      <c r="E267" s="5"/>
      <c r="F267" s="5">
        <f t="shared" ref="F267:F272" si="23">D267*E267</f>
        <v>0</v>
      </c>
    </row>
    <row r="268" spans="1:6" x14ac:dyDescent="0.25">
      <c r="A268" s="1" t="s">
        <v>259</v>
      </c>
      <c r="B268" s="7" t="s">
        <v>530</v>
      </c>
      <c r="C268" s="1" t="s">
        <v>18</v>
      </c>
      <c r="D268" s="1">
        <v>2</v>
      </c>
      <c r="E268" s="5"/>
      <c r="F268" s="5">
        <f t="shared" si="23"/>
        <v>0</v>
      </c>
    </row>
    <row r="269" spans="1:6" ht="25.5" x14ac:dyDescent="0.25">
      <c r="A269" s="1" t="s">
        <v>260</v>
      </c>
      <c r="B269" s="7" t="s">
        <v>531</v>
      </c>
      <c r="C269" s="1" t="s">
        <v>18</v>
      </c>
      <c r="D269" s="1">
        <v>1</v>
      </c>
      <c r="E269" s="5"/>
      <c r="F269" s="5">
        <f t="shared" si="23"/>
        <v>0</v>
      </c>
    </row>
    <row r="270" spans="1:6" x14ac:dyDescent="0.25">
      <c r="A270" s="1" t="s">
        <v>261</v>
      </c>
      <c r="B270" s="7" t="s">
        <v>532</v>
      </c>
      <c r="C270" s="1" t="s">
        <v>18</v>
      </c>
      <c r="D270" s="1">
        <v>4</v>
      </c>
      <c r="E270" s="5"/>
      <c r="F270" s="5">
        <f t="shared" si="23"/>
        <v>0</v>
      </c>
    </row>
    <row r="271" spans="1:6" x14ac:dyDescent="0.25">
      <c r="A271" s="1" t="s">
        <v>262</v>
      </c>
      <c r="B271" s="7" t="s">
        <v>533</v>
      </c>
      <c r="C271" s="1" t="s">
        <v>18</v>
      </c>
      <c r="D271" s="1">
        <v>4</v>
      </c>
      <c r="E271" s="5"/>
      <c r="F271" s="5">
        <f t="shared" si="23"/>
        <v>0</v>
      </c>
    </row>
    <row r="272" spans="1:6" ht="25.5" x14ac:dyDescent="0.25">
      <c r="A272" s="1" t="s">
        <v>263</v>
      </c>
      <c r="B272" s="7" t="s">
        <v>534</v>
      </c>
      <c r="C272" s="1" t="s">
        <v>18</v>
      </c>
      <c r="D272" s="1">
        <v>1</v>
      </c>
      <c r="E272" s="5"/>
      <c r="F272" s="5">
        <f t="shared" si="23"/>
        <v>0</v>
      </c>
    </row>
    <row r="273" spans="1:6" x14ac:dyDescent="0.25">
      <c r="A273" s="22"/>
      <c r="B273" s="30" t="s">
        <v>146</v>
      </c>
      <c r="C273" s="22"/>
      <c r="D273" s="22"/>
      <c r="E273" s="23"/>
      <c r="F273" s="24">
        <f>SUBTOTAL(9,F274:F279)</f>
        <v>0</v>
      </c>
    </row>
    <row r="274" spans="1:6" ht="25.5" x14ac:dyDescent="0.25">
      <c r="A274" s="1" t="s">
        <v>264</v>
      </c>
      <c r="B274" s="7" t="s">
        <v>457</v>
      </c>
      <c r="C274" s="1" t="s">
        <v>2</v>
      </c>
      <c r="D274" s="1">
        <v>15.47</v>
      </c>
      <c r="E274" s="5"/>
      <c r="F274" s="5">
        <f t="shared" ref="F274:F279" si="24">D274*E274</f>
        <v>0</v>
      </c>
    </row>
    <row r="275" spans="1:6" ht="25.5" x14ac:dyDescent="0.25">
      <c r="A275" s="1" t="s">
        <v>265</v>
      </c>
      <c r="B275" s="7" t="s">
        <v>458</v>
      </c>
      <c r="C275" s="1" t="s">
        <v>2</v>
      </c>
      <c r="D275" s="1">
        <v>0.53</v>
      </c>
      <c r="E275" s="5"/>
      <c r="F275" s="5">
        <f t="shared" si="24"/>
        <v>0</v>
      </c>
    </row>
    <row r="276" spans="1:6" ht="25.5" x14ac:dyDescent="0.25">
      <c r="A276" s="1" t="s">
        <v>266</v>
      </c>
      <c r="B276" s="7" t="s">
        <v>535</v>
      </c>
      <c r="C276" s="1" t="s">
        <v>2</v>
      </c>
      <c r="D276" s="1">
        <v>73.489999999999995</v>
      </c>
      <c r="E276" s="5"/>
      <c r="F276" s="5">
        <f t="shared" si="24"/>
        <v>0</v>
      </c>
    </row>
    <row r="277" spans="1:6" x14ac:dyDescent="0.25">
      <c r="A277" s="1" t="s">
        <v>267</v>
      </c>
      <c r="B277" s="7" t="s">
        <v>536</v>
      </c>
      <c r="C277" s="1" t="s">
        <v>18</v>
      </c>
      <c r="D277" s="1">
        <v>4</v>
      </c>
      <c r="E277" s="5"/>
      <c r="F277" s="5">
        <f t="shared" si="24"/>
        <v>0</v>
      </c>
    </row>
    <row r="278" spans="1:6" x14ac:dyDescent="0.25">
      <c r="A278" s="1" t="s">
        <v>268</v>
      </c>
      <c r="B278" s="7" t="s">
        <v>537</v>
      </c>
      <c r="C278" s="1" t="s">
        <v>18</v>
      </c>
      <c r="D278" s="1">
        <v>2</v>
      </c>
      <c r="E278" s="5"/>
      <c r="F278" s="5">
        <f t="shared" si="24"/>
        <v>0</v>
      </c>
    </row>
    <row r="279" spans="1:6" x14ac:dyDescent="0.25">
      <c r="A279" s="1" t="s">
        <v>269</v>
      </c>
      <c r="B279" s="7" t="s">
        <v>538</v>
      </c>
      <c r="C279" s="1" t="s">
        <v>18</v>
      </c>
      <c r="D279" s="1">
        <v>10</v>
      </c>
      <c r="E279" s="5"/>
      <c r="F279" s="5">
        <f t="shared" si="24"/>
        <v>0</v>
      </c>
    </row>
    <row r="280" spans="1:6" x14ac:dyDescent="0.25">
      <c r="A280" s="22"/>
      <c r="B280" s="30" t="s">
        <v>147</v>
      </c>
      <c r="C280" s="22"/>
      <c r="D280" s="22"/>
      <c r="E280" s="23"/>
      <c r="F280" s="24">
        <f>SUBTOTAL(9,F281:F287)</f>
        <v>0</v>
      </c>
    </row>
    <row r="281" spans="1:6" ht="25.5" x14ac:dyDescent="0.25">
      <c r="A281" s="1" t="s">
        <v>270</v>
      </c>
      <c r="B281" s="7" t="s">
        <v>539</v>
      </c>
      <c r="C281" s="1" t="s">
        <v>2</v>
      </c>
      <c r="D281" s="1">
        <v>25.46</v>
      </c>
      <c r="E281" s="5"/>
      <c r="F281" s="5">
        <f t="shared" ref="F281:F287" si="25">D281*E281</f>
        <v>0</v>
      </c>
    </row>
    <row r="282" spans="1:6" ht="25.5" x14ac:dyDescent="0.25">
      <c r="A282" s="1" t="s">
        <v>271</v>
      </c>
      <c r="B282" s="7" t="s">
        <v>540</v>
      </c>
      <c r="C282" s="1" t="s">
        <v>2</v>
      </c>
      <c r="D282" s="1">
        <v>5.5</v>
      </c>
      <c r="E282" s="5"/>
      <c r="F282" s="5">
        <f t="shared" si="25"/>
        <v>0</v>
      </c>
    </row>
    <row r="283" spans="1:6" ht="25.5" x14ac:dyDescent="0.25">
      <c r="A283" s="1" t="s">
        <v>272</v>
      </c>
      <c r="B283" s="7" t="s">
        <v>541</v>
      </c>
      <c r="C283" s="1" t="s">
        <v>18</v>
      </c>
      <c r="D283" s="1">
        <v>3</v>
      </c>
      <c r="E283" s="5"/>
      <c r="F283" s="5">
        <f t="shared" si="25"/>
        <v>0</v>
      </c>
    </row>
    <row r="284" spans="1:6" ht="25.5" x14ac:dyDescent="0.25">
      <c r="A284" s="1" t="s">
        <v>273</v>
      </c>
      <c r="B284" s="7" t="s">
        <v>542</v>
      </c>
      <c r="C284" s="1" t="s">
        <v>18</v>
      </c>
      <c r="D284" s="1">
        <v>9</v>
      </c>
      <c r="E284" s="5"/>
      <c r="F284" s="5">
        <f t="shared" si="25"/>
        <v>0</v>
      </c>
    </row>
    <row r="285" spans="1:6" ht="25.5" x14ac:dyDescent="0.25">
      <c r="A285" s="1" t="s">
        <v>274</v>
      </c>
      <c r="B285" s="7" t="s">
        <v>543</v>
      </c>
      <c r="C285" s="1" t="s">
        <v>18</v>
      </c>
      <c r="D285" s="1">
        <v>1</v>
      </c>
      <c r="E285" s="5"/>
      <c r="F285" s="5">
        <f t="shared" si="25"/>
        <v>0</v>
      </c>
    </row>
    <row r="286" spans="1:6" ht="25.5" x14ac:dyDescent="0.25">
      <c r="A286" s="1" t="s">
        <v>275</v>
      </c>
      <c r="B286" s="7" t="s">
        <v>544</v>
      </c>
      <c r="C286" s="1" t="s">
        <v>18</v>
      </c>
      <c r="D286" s="1">
        <v>2</v>
      </c>
      <c r="E286" s="5"/>
      <c r="F286" s="5">
        <f t="shared" si="25"/>
        <v>0</v>
      </c>
    </row>
    <row r="287" spans="1:6" ht="25.5" x14ac:dyDescent="0.25">
      <c r="A287" s="1" t="s">
        <v>276</v>
      </c>
      <c r="B287" s="7" t="s">
        <v>545</v>
      </c>
      <c r="C287" s="1" t="s">
        <v>18</v>
      </c>
      <c r="D287" s="1">
        <v>2</v>
      </c>
      <c r="E287" s="5"/>
      <c r="F287" s="5">
        <f t="shared" si="25"/>
        <v>0</v>
      </c>
    </row>
    <row r="288" spans="1:6" x14ac:dyDescent="0.25">
      <c r="A288" s="22"/>
      <c r="B288" s="30" t="s">
        <v>149</v>
      </c>
      <c r="C288" s="22"/>
      <c r="D288" s="22"/>
      <c r="E288" s="23"/>
      <c r="F288" s="24">
        <f>SUBTOTAL(9,F289:F290)</f>
        <v>0</v>
      </c>
    </row>
    <row r="289" spans="1:6" ht="25.5" x14ac:dyDescent="0.25">
      <c r="A289" s="1" t="s">
        <v>277</v>
      </c>
      <c r="B289" s="7" t="s">
        <v>457</v>
      </c>
      <c r="C289" s="1" t="s">
        <v>2</v>
      </c>
      <c r="D289" s="1">
        <v>4.8499999999999996</v>
      </c>
      <c r="E289" s="5"/>
      <c r="F289" s="5">
        <f>D289*E289</f>
        <v>0</v>
      </c>
    </row>
    <row r="290" spans="1:6" ht="25.5" x14ac:dyDescent="0.25">
      <c r="A290" s="1" t="s">
        <v>278</v>
      </c>
      <c r="B290" s="7" t="s">
        <v>458</v>
      </c>
      <c r="C290" s="1" t="s">
        <v>2</v>
      </c>
      <c r="D290" s="1">
        <v>5.42</v>
      </c>
      <c r="E290" s="5"/>
      <c r="F290" s="5">
        <f>D290*E290</f>
        <v>0</v>
      </c>
    </row>
    <row r="291" spans="1:6" x14ac:dyDescent="0.25">
      <c r="A291" s="22"/>
      <c r="B291" s="30" t="s">
        <v>148</v>
      </c>
      <c r="C291" s="22"/>
      <c r="D291" s="22"/>
      <c r="E291" s="23"/>
      <c r="F291" s="24">
        <f>SUBTOTAL(9,F292:F313)</f>
        <v>0</v>
      </c>
    </row>
    <row r="292" spans="1:6" ht="25.5" x14ac:dyDescent="0.25">
      <c r="A292" s="1" t="s">
        <v>279</v>
      </c>
      <c r="B292" s="7" t="s">
        <v>546</v>
      </c>
      <c r="C292" s="1" t="s">
        <v>18</v>
      </c>
      <c r="D292" s="1">
        <v>6</v>
      </c>
      <c r="E292" s="5"/>
      <c r="F292" s="5">
        <f t="shared" ref="F292:F313" si="26">D292*E292</f>
        <v>0</v>
      </c>
    </row>
    <row r="293" spans="1:6" ht="25.5" x14ac:dyDescent="0.25">
      <c r="A293" s="1" t="s">
        <v>280</v>
      </c>
      <c r="B293" s="7" t="s">
        <v>547</v>
      </c>
      <c r="C293" s="1" t="s">
        <v>18</v>
      </c>
      <c r="D293" s="1">
        <v>4</v>
      </c>
      <c r="E293" s="5"/>
      <c r="F293" s="5">
        <f t="shared" si="26"/>
        <v>0</v>
      </c>
    </row>
    <row r="294" spans="1:6" ht="25.5" x14ac:dyDescent="0.25">
      <c r="A294" s="1" t="s">
        <v>281</v>
      </c>
      <c r="B294" s="7" t="s">
        <v>548</v>
      </c>
      <c r="C294" s="1" t="s">
        <v>18</v>
      </c>
      <c r="D294" s="1">
        <v>2</v>
      </c>
      <c r="E294" s="5"/>
      <c r="F294" s="5">
        <f t="shared" si="26"/>
        <v>0</v>
      </c>
    </row>
    <row r="295" spans="1:6" ht="25.5" x14ac:dyDescent="0.25">
      <c r="A295" s="1" t="s">
        <v>282</v>
      </c>
      <c r="B295" s="7" t="s">
        <v>549</v>
      </c>
      <c r="C295" s="1" t="s">
        <v>18</v>
      </c>
      <c r="D295" s="1">
        <v>4</v>
      </c>
      <c r="E295" s="5"/>
      <c r="F295" s="5">
        <f t="shared" si="26"/>
        <v>0</v>
      </c>
    </row>
    <row r="296" spans="1:6" ht="25.5" x14ac:dyDescent="0.25">
      <c r="A296" s="1" t="s">
        <v>283</v>
      </c>
      <c r="B296" s="7" t="s">
        <v>550</v>
      </c>
      <c r="C296" s="1" t="s">
        <v>18</v>
      </c>
      <c r="D296" s="1">
        <v>2</v>
      </c>
      <c r="E296" s="5"/>
      <c r="F296" s="5">
        <f t="shared" si="26"/>
        <v>0</v>
      </c>
    </row>
    <row r="297" spans="1:6" ht="25.5" x14ac:dyDescent="0.25">
      <c r="A297" s="1" t="s">
        <v>284</v>
      </c>
      <c r="B297" s="7" t="s">
        <v>551</v>
      </c>
      <c r="C297" s="1" t="s">
        <v>18</v>
      </c>
      <c r="D297" s="1">
        <v>2</v>
      </c>
      <c r="E297" s="5"/>
      <c r="F297" s="5">
        <f t="shared" si="26"/>
        <v>0</v>
      </c>
    </row>
    <row r="298" spans="1:6" ht="25.5" x14ac:dyDescent="0.25">
      <c r="A298" s="1" t="s">
        <v>285</v>
      </c>
      <c r="B298" s="7" t="s">
        <v>552</v>
      </c>
      <c r="C298" s="1" t="s">
        <v>18</v>
      </c>
      <c r="D298" s="1">
        <v>2</v>
      </c>
      <c r="E298" s="5"/>
      <c r="F298" s="5">
        <f t="shared" si="26"/>
        <v>0</v>
      </c>
    </row>
    <row r="299" spans="1:6" x14ac:dyDescent="0.25">
      <c r="A299" s="1" t="s">
        <v>286</v>
      </c>
      <c r="B299" s="7" t="s">
        <v>553</v>
      </c>
      <c r="C299" s="1" t="s">
        <v>18</v>
      </c>
      <c r="D299" s="1">
        <v>2</v>
      </c>
      <c r="E299" s="5"/>
      <c r="F299" s="5">
        <f t="shared" si="26"/>
        <v>0</v>
      </c>
    </row>
    <row r="300" spans="1:6" x14ac:dyDescent="0.25">
      <c r="A300" s="1" t="s">
        <v>287</v>
      </c>
      <c r="B300" s="7" t="s">
        <v>459</v>
      </c>
      <c r="C300" s="1" t="s">
        <v>18</v>
      </c>
      <c r="D300" s="1">
        <v>2</v>
      </c>
      <c r="E300" s="5"/>
      <c r="F300" s="5">
        <f t="shared" si="26"/>
        <v>0</v>
      </c>
    </row>
    <row r="301" spans="1:6" ht="25.5" x14ac:dyDescent="0.25">
      <c r="A301" s="1" t="s">
        <v>288</v>
      </c>
      <c r="B301" s="7" t="s">
        <v>554</v>
      </c>
      <c r="C301" s="1" t="s">
        <v>15</v>
      </c>
      <c r="D301" s="1">
        <v>2.1800000000000002</v>
      </c>
      <c r="E301" s="5"/>
      <c r="F301" s="5">
        <f t="shared" si="26"/>
        <v>0</v>
      </c>
    </row>
    <row r="302" spans="1:6" ht="25.5" x14ac:dyDescent="0.25">
      <c r="A302" s="1" t="s">
        <v>289</v>
      </c>
      <c r="B302" s="7" t="s">
        <v>460</v>
      </c>
      <c r="C302" s="1" t="s">
        <v>15</v>
      </c>
      <c r="D302" s="1">
        <v>0.85</v>
      </c>
      <c r="E302" s="5"/>
      <c r="F302" s="5">
        <f t="shared" si="26"/>
        <v>0</v>
      </c>
    </row>
    <row r="303" spans="1:6" x14ac:dyDescent="0.25">
      <c r="A303" s="1" t="s">
        <v>290</v>
      </c>
      <c r="B303" s="7" t="s">
        <v>555</v>
      </c>
      <c r="C303" s="1" t="s">
        <v>18</v>
      </c>
      <c r="D303" s="1">
        <v>12</v>
      </c>
      <c r="E303" s="5"/>
      <c r="F303" s="5">
        <f t="shared" si="26"/>
        <v>0</v>
      </c>
    </row>
    <row r="304" spans="1:6" x14ac:dyDescent="0.25">
      <c r="A304" s="1" t="s">
        <v>291</v>
      </c>
      <c r="B304" s="7" t="s">
        <v>556</v>
      </c>
      <c r="C304" s="1" t="s">
        <v>18</v>
      </c>
      <c r="D304" s="1">
        <v>4</v>
      </c>
      <c r="E304" s="5"/>
      <c r="F304" s="5">
        <f t="shared" si="26"/>
        <v>0</v>
      </c>
    </row>
    <row r="305" spans="1:6" ht="25.5" x14ac:dyDescent="0.25">
      <c r="A305" s="1" t="s">
        <v>292</v>
      </c>
      <c r="B305" s="7" t="s">
        <v>557</v>
      </c>
      <c r="C305" s="1" t="s">
        <v>18</v>
      </c>
      <c r="D305" s="1">
        <v>1</v>
      </c>
      <c r="E305" s="5"/>
      <c r="F305" s="5">
        <f t="shared" si="26"/>
        <v>0</v>
      </c>
    </row>
    <row r="306" spans="1:6" x14ac:dyDescent="0.25">
      <c r="A306" s="1" t="s">
        <v>293</v>
      </c>
      <c r="B306" s="7" t="s">
        <v>558</v>
      </c>
      <c r="C306" s="1" t="s">
        <v>19</v>
      </c>
      <c r="D306" s="1">
        <v>4</v>
      </c>
      <c r="E306" s="5"/>
      <c r="F306" s="5">
        <f t="shared" si="26"/>
        <v>0</v>
      </c>
    </row>
    <row r="307" spans="1:6" ht="38.25" x14ac:dyDescent="0.25">
      <c r="A307" s="1" t="s">
        <v>294</v>
      </c>
      <c r="B307" s="7" t="s">
        <v>462</v>
      </c>
      <c r="C307" s="1" t="s">
        <v>18</v>
      </c>
      <c r="D307" s="1">
        <v>1</v>
      </c>
      <c r="E307" s="5"/>
      <c r="F307" s="5">
        <f t="shared" si="26"/>
        <v>0</v>
      </c>
    </row>
    <row r="308" spans="1:6" x14ac:dyDescent="0.25">
      <c r="A308" s="1" t="s">
        <v>295</v>
      </c>
      <c r="B308" s="7" t="s">
        <v>463</v>
      </c>
      <c r="C308" s="1" t="s">
        <v>18</v>
      </c>
      <c r="D308" s="1">
        <v>1</v>
      </c>
      <c r="E308" s="5"/>
      <c r="F308" s="5">
        <f t="shared" si="26"/>
        <v>0</v>
      </c>
    </row>
    <row r="309" spans="1:6" x14ac:dyDescent="0.25">
      <c r="A309" s="1" t="s">
        <v>296</v>
      </c>
      <c r="B309" s="7" t="s">
        <v>559</v>
      </c>
      <c r="C309" s="1" t="s">
        <v>18</v>
      </c>
      <c r="D309" s="1">
        <v>12</v>
      </c>
      <c r="E309" s="5"/>
      <c r="F309" s="5">
        <f t="shared" si="26"/>
        <v>0</v>
      </c>
    </row>
    <row r="310" spans="1:6" x14ac:dyDescent="0.25">
      <c r="A310" s="1" t="s">
        <v>297</v>
      </c>
      <c r="B310" s="7" t="s">
        <v>560</v>
      </c>
      <c r="C310" s="1" t="s">
        <v>18</v>
      </c>
      <c r="D310" s="1">
        <v>12</v>
      </c>
      <c r="E310" s="5"/>
      <c r="F310" s="5">
        <f t="shared" si="26"/>
        <v>0</v>
      </c>
    </row>
    <row r="311" spans="1:6" x14ac:dyDescent="0.25">
      <c r="A311" s="1" t="s">
        <v>298</v>
      </c>
      <c r="B311" s="7" t="s">
        <v>561</v>
      </c>
      <c r="C311" s="1" t="s">
        <v>18</v>
      </c>
      <c r="D311" s="1">
        <v>4</v>
      </c>
      <c r="E311" s="5"/>
      <c r="F311" s="5">
        <f t="shared" si="26"/>
        <v>0</v>
      </c>
    </row>
    <row r="312" spans="1:6" ht="25.5" x14ac:dyDescent="0.25">
      <c r="A312" s="1" t="s">
        <v>299</v>
      </c>
      <c r="B312" s="7" t="s">
        <v>562</v>
      </c>
      <c r="C312" s="1" t="s">
        <v>18</v>
      </c>
      <c r="D312" s="1">
        <v>2</v>
      </c>
      <c r="E312" s="5"/>
      <c r="F312" s="5">
        <f t="shared" si="26"/>
        <v>0</v>
      </c>
    </row>
    <row r="313" spans="1:6" x14ac:dyDescent="0.25">
      <c r="A313" s="1" t="s">
        <v>300</v>
      </c>
      <c r="B313" s="7" t="s">
        <v>563</v>
      </c>
      <c r="C313" s="1" t="s">
        <v>18</v>
      </c>
      <c r="D313" s="1">
        <v>2</v>
      </c>
      <c r="E313" s="5"/>
      <c r="F313" s="5">
        <f t="shared" si="26"/>
        <v>0</v>
      </c>
    </row>
    <row r="314" spans="1:6" x14ac:dyDescent="0.25">
      <c r="A314" s="1"/>
      <c r="B314" s="13"/>
      <c r="C314" s="1"/>
      <c r="D314" s="1"/>
      <c r="E314" s="14"/>
      <c r="F314" s="12"/>
    </row>
    <row r="315" spans="1:6" x14ac:dyDescent="0.25">
      <c r="A315" s="16" t="s">
        <v>193</v>
      </c>
      <c r="B315" s="17" t="s">
        <v>3</v>
      </c>
      <c r="C315" s="16"/>
      <c r="D315" s="16"/>
      <c r="E315" s="18"/>
      <c r="F315" s="18">
        <f>SUBTOTAL(9,F316:F331)</f>
        <v>0</v>
      </c>
    </row>
    <row r="316" spans="1:6" x14ac:dyDescent="0.25">
      <c r="A316" s="1" t="s">
        <v>301</v>
      </c>
      <c r="B316" s="7" t="s">
        <v>25</v>
      </c>
      <c r="C316" s="1" t="s">
        <v>18</v>
      </c>
      <c r="D316" s="1">
        <v>4</v>
      </c>
      <c r="E316" s="5"/>
      <c r="F316" s="5">
        <f t="shared" ref="F316:F330" si="27">D316*E316</f>
        <v>0</v>
      </c>
    </row>
    <row r="317" spans="1:6" x14ac:dyDescent="0.25">
      <c r="A317" s="1" t="s">
        <v>302</v>
      </c>
      <c r="B317" s="7" t="s">
        <v>183</v>
      </c>
      <c r="C317" s="1" t="s">
        <v>18</v>
      </c>
      <c r="D317" s="1">
        <v>7</v>
      </c>
      <c r="E317" s="5"/>
      <c r="F317" s="5">
        <f t="shared" si="27"/>
        <v>0</v>
      </c>
    </row>
    <row r="318" spans="1:6" x14ac:dyDescent="0.25">
      <c r="A318" s="1" t="s">
        <v>304</v>
      </c>
      <c r="B318" s="7" t="s">
        <v>23</v>
      </c>
      <c r="C318" s="1" t="s">
        <v>2</v>
      </c>
      <c r="D318" s="1">
        <v>211.9</v>
      </c>
      <c r="E318" s="5"/>
      <c r="F318" s="5">
        <f t="shared" si="27"/>
        <v>0</v>
      </c>
    </row>
    <row r="319" spans="1:6" x14ac:dyDescent="0.25">
      <c r="A319" s="1" t="s">
        <v>303</v>
      </c>
      <c r="B319" s="7" t="s">
        <v>24</v>
      </c>
      <c r="C319" s="1" t="s">
        <v>2</v>
      </c>
      <c r="D319" s="1">
        <v>479.64</v>
      </c>
      <c r="E319" s="5"/>
      <c r="F319" s="5">
        <f t="shared" si="27"/>
        <v>0</v>
      </c>
    </row>
    <row r="320" spans="1:6" x14ac:dyDescent="0.25">
      <c r="A320" s="1" t="s">
        <v>305</v>
      </c>
      <c r="B320" s="7" t="s">
        <v>5</v>
      </c>
      <c r="C320" s="1" t="s">
        <v>19</v>
      </c>
      <c r="D320" s="1">
        <v>18</v>
      </c>
      <c r="E320" s="5"/>
      <c r="F320" s="5">
        <f t="shared" si="27"/>
        <v>0</v>
      </c>
    </row>
    <row r="321" spans="1:6" x14ac:dyDescent="0.25">
      <c r="A321" s="1" t="s">
        <v>306</v>
      </c>
      <c r="B321" s="7" t="s">
        <v>6</v>
      </c>
      <c r="C321" s="1" t="s">
        <v>19</v>
      </c>
      <c r="D321" s="1">
        <v>7</v>
      </c>
      <c r="E321" s="5"/>
      <c r="F321" s="5">
        <f t="shared" si="27"/>
        <v>0</v>
      </c>
    </row>
    <row r="322" spans="1:6" x14ac:dyDescent="0.25">
      <c r="A322" s="1" t="s">
        <v>307</v>
      </c>
      <c r="B322" s="7" t="s">
        <v>7</v>
      </c>
      <c r="C322" s="1" t="s">
        <v>19</v>
      </c>
      <c r="D322" s="1">
        <v>8</v>
      </c>
      <c r="E322" s="5"/>
      <c r="F322" s="5">
        <f t="shared" si="27"/>
        <v>0</v>
      </c>
    </row>
    <row r="323" spans="1:6" x14ac:dyDescent="0.25">
      <c r="A323" s="1" t="s">
        <v>308</v>
      </c>
      <c r="B323" s="7" t="s">
        <v>28</v>
      </c>
      <c r="C323" s="1" t="s">
        <v>19</v>
      </c>
      <c r="D323" s="1">
        <v>1</v>
      </c>
      <c r="E323" s="5"/>
      <c r="F323" s="5">
        <f t="shared" si="27"/>
        <v>0</v>
      </c>
    </row>
    <row r="324" spans="1:6" x14ac:dyDescent="0.25">
      <c r="A324" s="1" t="s">
        <v>309</v>
      </c>
      <c r="B324" s="7" t="s">
        <v>8</v>
      </c>
      <c r="C324" s="1" t="s">
        <v>18</v>
      </c>
      <c r="D324" s="1">
        <v>14</v>
      </c>
      <c r="E324" s="5"/>
      <c r="F324" s="5">
        <f t="shared" si="27"/>
        <v>0</v>
      </c>
    </row>
    <row r="325" spans="1:6" x14ac:dyDescent="0.25">
      <c r="A325" s="1" t="s">
        <v>310</v>
      </c>
      <c r="B325" s="7" t="s">
        <v>29</v>
      </c>
      <c r="C325" s="1" t="s">
        <v>19</v>
      </c>
      <c r="D325" s="1">
        <v>45</v>
      </c>
      <c r="E325" s="5"/>
      <c r="F325" s="5">
        <f t="shared" si="27"/>
        <v>0</v>
      </c>
    </row>
    <row r="326" spans="1:6" x14ac:dyDescent="0.25">
      <c r="A326" s="1" t="s">
        <v>311</v>
      </c>
      <c r="B326" s="7" t="s">
        <v>467</v>
      </c>
      <c r="C326" s="1" t="s">
        <v>18</v>
      </c>
      <c r="D326" s="1">
        <v>28</v>
      </c>
      <c r="E326" s="5"/>
      <c r="F326" s="5">
        <f t="shared" si="27"/>
        <v>0</v>
      </c>
    </row>
    <row r="327" spans="1:6" x14ac:dyDescent="0.25">
      <c r="A327" s="1" t="s">
        <v>312</v>
      </c>
      <c r="B327" s="7" t="s">
        <v>468</v>
      </c>
      <c r="C327" s="1" t="s">
        <v>2</v>
      </c>
      <c r="D327" s="1">
        <v>148.72999999999999</v>
      </c>
      <c r="E327" s="5"/>
      <c r="F327" s="5">
        <f t="shared" si="27"/>
        <v>0</v>
      </c>
    </row>
    <row r="328" spans="1:6" x14ac:dyDescent="0.25">
      <c r="A328" s="1" t="s">
        <v>313</v>
      </c>
      <c r="B328" s="7" t="s">
        <v>469</v>
      </c>
      <c r="C328" s="1" t="s">
        <v>2</v>
      </c>
      <c r="D328" s="1">
        <v>4.9000000000000004</v>
      </c>
      <c r="E328" s="5"/>
      <c r="F328" s="5">
        <f t="shared" si="27"/>
        <v>0</v>
      </c>
    </row>
    <row r="329" spans="1:6" x14ac:dyDescent="0.25">
      <c r="A329" s="1" t="s">
        <v>314</v>
      </c>
      <c r="B329" s="7" t="s">
        <v>471</v>
      </c>
      <c r="C329" s="1" t="s">
        <v>2</v>
      </c>
      <c r="D329" s="1">
        <v>16.100000000000001</v>
      </c>
      <c r="E329" s="5"/>
      <c r="F329" s="5">
        <f t="shared" ref="F329" si="28">D329*E329</f>
        <v>0</v>
      </c>
    </row>
    <row r="330" spans="1:6" x14ac:dyDescent="0.25">
      <c r="A330" s="1" t="s">
        <v>315</v>
      </c>
      <c r="B330" s="7" t="s">
        <v>30</v>
      </c>
      <c r="C330" s="1" t="s">
        <v>18</v>
      </c>
      <c r="D330" s="1">
        <v>1</v>
      </c>
      <c r="E330" s="5"/>
      <c r="F330" s="5">
        <f t="shared" si="27"/>
        <v>0</v>
      </c>
    </row>
    <row r="331" spans="1:6" ht="25.5" x14ac:dyDescent="0.25">
      <c r="A331" s="1" t="s">
        <v>372</v>
      </c>
      <c r="B331" s="7" t="s">
        <v>473</v>
      </c>
      <c r="C331" s="1" t="s">
        <v>18</v>
      </c>
      <c r="D331" s="1">
        <v>14</v>
      </c>
      <c r="E331" s="5"/>
      <c r="F331" s="5">
        <f t="shared" ref="F331" si="29">D331*E331</f>
        <v>0</v>
      </c>
    </row>
    <row r="332" spans="1:6" x14ac:dyDescent="0.25">
      <c r="A332" s="1"/>
      <c r="B332" s="13"/>
      <c r="C332" s="1"/>
      <c r="D332" s="1"/>
      <c r="E332" s="14"/>
      <c r="F332" s="12"/>
    </row>
    <row r="333" spans="1:6" x14ac:dyDescent="0.25">
      <c r="A333" s="16" t="s">
        <v>194</v>
      </c>
      <c r="B333" s="17" t="s">
        <v>155</v>
      </c>
      <c r="C333" s="16"/>
      <c r="D333" s="16"/>
      <c r="E333" s="18"/>
      <c r="F333" s="18">
        <f>SUBTOTAL(9,F334:F340)</f>
        <v>0</v>
      </c>
    </row>
    <row r="334" spans="1:6" x14ac:dyDescent="0.25">
      <c r="A334" s="1" t="s">
        <v>316</v>
      </c>
      <c r="B334" s="7" t="s">
        <v>29</v>
      </c>
      <c r="C334" s="1" t="s">
        <v>19</v>
      </c>
      <c r="D334" s="1">
        <v>4</v>
      </c>
      <c r="E334" s="5"/>
      <c r="F334" s="5">
        <f t="shared" ref="F334:F340" si="30">D334*E334</f>
        <v>0</v>
      </c>
    </row>
    <row r="335" spans="1:6" ht="25.5" x14ac:dyDescent="0.25">
      <c r="A335" s="1" t="s">
        <v>317</v>
      </c>
      <c r="B335" s="7" t="s">
        <v>477</v>
      </c>
      <c r="C335" s="1" t="s">
        <v>18</v>
      </c>
      <c r="D335" s="1">
        <v>9</v>
      </c>
      <c r="E335" s="5"/>
      <c r="F335" s="5">
        <f t="shared" si="30"/>
        <v>0</v>
      </c>
    </row>
    <row r="336" spans="1:6" x14ac:dyDescent="0.25">
      <c r="A336" s="1" t="s">
        <v>318</v>
      </c>
      <c r="B336" s="7" t="s">
        <v>478</v>
      </c>
      <c r="C336" s="1" t="s">
        <v>2</v>
      </c>
      <c r="D336" s="1">
        <v>30.95</v>
      </c>
      <c r="E336" s="5"/>
      <c r="F336" s="5">
        <f t="shared" si="30"/>
        <v>0</v>
      </c>
    </row>
    <row r="337" spans="1:6" x14ac:dyDescent="0.25">
      <c r="A337" s="1" t="s">
        <v>319</v>
      </c>
      <c r="B337" s="7" t="s">
        <v>30</v>
      </c>
      <c r="C337" s="1" t="s">
        <v>18</v>
      </c>
      <c r="D337" s="1">
        <v>1</v>
      </c>
      <c r="E337" s="5"/>
      <c r="F337" s="5">
        <f t="shared" si="30"/>
        <v>0</v>
      </c>
    </row>
    <row r="338" spans="1:6" x14ac:dyDescent="0.25">
      <c r="A338" s="1" t="s">
        <v>320</v>
      </c>
      <c r="B338" s="7" t="s">
        <v>479</v>
      </c>
      <c r="C338" s="1" t="s">
        <v>18</v>
      </c>
      <c r="D338" s="1">
        <v>4</v>
      </c>
      <c r="E338" s="5"/>
      <c r="F338" s="5">
        <f t="shared" si="30"/>
        <v>0</v>
      </c>
    </row>
    <row r="339" spans="1:6" x14ac:dyDescent="0.25">
      <c r="A339" s="1" t="s">
        <v>321</v>
      </c>
      <c r="B339" s="7" t="s">
        <v>480</v>
      </c>
      <c r="C339" s="1" t="s">
        <v>2</v>
      </c>
      <c r="D339" s="1">
        <v>10.89</v>
      </c>
      <c r="E339" s="5"/>
      <c r="F339" s="5">
        <f t="shared" si="30"/>
        <v>0</v>
      </c>
    </row>
    <row r="340" spans="1:6" x14ac:dyDescent="0.25">
      <c r="A340" s="1" t="s">
        <v>322</v>
      </c>
      <c r="B340" s="7" t="s">
        <v>481</v>
      </c>
      <c r="C340" s="1" t="s">
        <v>2</v>
      </c>
      <c r="D340" s="1">
        <v>13.83</v>
      </c>
      <c r="E340" s="5"/>
      <c r="F340" s="5">
        <f t="shared" si="30"/>
        <v>0</v>
      </c>
    </row>
    <row r="341" spans="1:6" x14ac:dyDescent="0.25">
      <c r="A341" s="1"/>
      <c r="B341" s="13"/>
      <c r="C341" s="1"/>
      <c r="D341" s="1"/>
      <c r="E341" s="14"/>
      <c r="F341" s="12"/>
    </row>
    <row r="342" spans="1:6" x14ac:dyDescent="0.25">
      <c r="A342" s="16" t="s">
        <v>195</v>
      </c>
      <c r="B342" s="17" t="s">
        <v>159</v>
      </c>
      <c r="C342" s="16"/>
      <c r="D342" s="16"/>
      <c r="E342" s="18"/>
      <c r="F342" s="18">
        <f>SUBTOTAL(9,F343:F348)</f>
        <v>0</v>
      </c>
    </row>
    <row r="343" spans="1:6" x14ac:dyDescent="0.25">
      <c r="A343" s="1" t="s">
        <v>323</v>
      </c>
      <c r="B343" s="7" t="s">
        <v>482</v>
      </c>
      <c r="C343" s="1" t="s">
        <v>18</v>
      </c>
      <c r="D343" s="1">
        <v>1</v>
      </c>
      <c r="E343" s="5"/>
      <c r="F343" s="5">
        <f t="shared" ref="F343:F348" si="31">D343*E343</f>
        <v>0</v>
      </c>
    </row>
    <row r="344" spans="1:6" ht="25.5" x14ac:dyDescent="0.25">
      <c r="A344" s="1" t="s">
        <v>324</v>
      </c>
      <c r="B344" s="7" t="s">
        <v>484</v>
      </c>
      <c r="C344" s="1" t="s">
        <v>18</v>
      </c>
      <c r="D344" s="1">
        <v>1</v>
      </c>
      <c r="E344" s="5"/>
      <c r="F344" s="5">
        <f t="shared" si="31"/>
        <v>0</v>
      </c>
    </row>
    <row r="345" spans="1:6" ht="25.5" x14ac:dyDescent="0.25">
      <c r="A345" s="1" t="s">
        <v>325</v>
      </c>
      <c r="B345" s="7" t="s">
        <v>485</v>
      </c>
      <c r="C345" s="1" t="s">
        <v>18</v>
      </c>
      <c r="D345" s="1">
        <v>1</v>
      </c>
      <c r="E345" s="5"/>
      <c r="F345" s="5">
        <f t="shared" si="31"/>
        <v>0</v>
      </c>
    </row>
    <row r="346" spans="1:6" ht="25.5" x14ac:dyDescent="0.25">
      <c r="A346" s="1" t="s">
        <v>326</v>
      </c>
      <c r="B346" s="7" t="s">
        <v>486</v>
      </c>
      <c r="C346" s="1" t="s">
        <v>18</v>
      </c>
      <c r="D346" s="1">
        <v>1</v>
      </c>
      <c r="E346" s="5"/>
      <c r="F346" s="5">
        <f t="shared" si="31"/>
        <v>0</v>
      </c>
    </row>
    <row r="347" spans="1:6" ht="25.5" x14ac:dyDescent="0.25">
      <c r="A347" s="1" t="s">
        <v>327</v>
      </c>
      <c r="B347" s="7" t="s">
        <v>487</v>
      </c>
      <c r="C347" s="1" t="s">
        <v>18</v>
      </c>
      <c r="D347" s="1">
        <v>1</v>
      </c>
      <c r="E347" s="5"/>
      <c r="F347" s="5">
        <f t="shared" si="31"/>
        <v>0</v>
      </c>
    </row>
    <row r="348" spans="1:6" ht="25.5" x14ac:dyDescent="0.25">
      <c r="A348" s="1" t="s">
        <v>328</v>
      </c>
      <c r="B348" s="7" t="s">
        <v>488</v>
      </c>
      <c r="C348" s="1" t="s">
        <v>18</v>
      </c>
      <c r="D348" s="1">
        <v>1</v>
      </c>
      <c r="E348" s="5"/>
      <c r="F348" s="5">
        <f t="shared" si="31"/>
        <v>0</v>
      </c>
    </row>
    <row r="349" spans="1:6" x14ac:dyDescent="0.25">
      <c r="A349" s="1"/>
      <c r="B349" s="13"/>
      <c r="C349" s="1"/>
      <c r="D349" s="1"/>
      <c r="E349" s="14"/>
      <c r="F349" s="12"/>
    </row>
    <row r="350" spans="1:6" x14ac:dyDescent="0.25">
      <c r="A350" s="16" t="s">
        <v>196</v>
      </c>
      <c r="B350" s="17" t="s">
        <v>170</v>
      </c>
      <c r="C350" s="16"/>
      <c r="D350" s="16"/>
      <c r="E350" s="18"/>
      <c r="F350" s="18">
        <f>SUBTOTAL(9,F351:F352)</f>
        <v>0</v>
      </c>
    </row>
    <row r="351" spans="1:6" x14ac:dyDescent="0.25">
      <c r="A351" s="1" t="s">
        <v>365</v>
      </c>
      <c r="B351" s="7" t="s">
        <v>489</v>
      </c>
      <c r="C351" s="1" t="s">
        <v>19</v>
      </c>
      <c r="D351" s="1">
        <v>3</v>
      </c>
      <c r="E351" s="5"/>
      <c r="F351" s="5">
        <f>D351*E351</f>
        <v>0</v>
      </c>
    </row>
    <row r="352" spans="1:6" x14ac:dyDescent="0.25">
      <c r="A352" s="1" t="s">
        <v>366</v>
      </c>
      <c r="B352" s="7" t="s">
        <v>564</v>
      </c>
      <c r="C352" s="1" t="s">
        <v>19</v>
      </c>
      <c r="D352" s="1">
        <v>1</v>
      </c>
      <c r="E352" s="5"/>
      <c r="F352" s="5">
        <f>D352*E352</f>
        <v>0</v>
      </c>
    </row>
    <row r="353" spans="1:6" x14ac:dyDescent="0.25">
      <c r="A353" s="1"/>
      <c r="B353" s="13"/>
      <c r="C353" s="1"/>
      <c r="D353" s="1"/>
      <c r="E353" s="14"/>
      <c r="F353" s="12"/>
    </row>
    <row r="354" spans="1:6" x14ac:dyDescent="0.25">
      <c r="A354" s="16" t="s">
        <v>197</v>
      </c>
      <c r="B354" s="17" t="s">
        <v>163</v>
      </c>
      <c r="C354" s="16"/>
      <c r="D354" s="16"/>
      <c r="E354" s="18"/>
      <c r="F354" s="18">
        <f>SUBTOTAL(9,F355:F355)</f>
        <v>0</v>
      </c>
    </row>
    <row r="355" spans="1:6" x14ac:dyDescent="0.25">
      <c r="A355" s="1" t="s">
        <v>210</v>
      </c>
      <c r="B355" s="7" t="s">
        <v>491</v>
      </c>
      <c r="C355" s="1" t="s">
        <v>15</v>
      </c>
      <c r="D355" s="1">
        <v>0.5</v>
      </c>
      <c r="E355" s="5"/>
      <c r="F355" s="5">
        <f>D355*E355</f>
        <v>0</v>
      </c>
    </row>
    <row r="356" spans="1:6" x14ac:dyDescent="0.25">
      <c r="A356" s="1"/>
      <c r="B356" s="13"/>
      <c r="C356" s="1"/>
      <c r="D356" s="1"/>
      <c r="E356" s="14"/>
      <c r="F356" s="12"/>
    </row>
    <row r="357" spans="1:6" x14ac:dyDescent="0.25">
      <c r="A357" s="16" t="s">
        <v>368</v>
      </c>
      <c r="B357" s="17" t="s">
        <v>10</v>
      </c>
      <c r="C357" s="16" t="s">
        <v>20</v>
      </c>
      <c r="D357" s="16"/>
      <c r="E357" s="18"/>
      <c r="F357" s="18">
        <f>SUBTOTAL(9,F358)</f>
        <v>0</v>
      </c>
    </row>
    <row r="358" spans="1:6" x14ac:dyDescent="0.25">
      <c r="A358" s="1" t="s">
        <v>369</v>
      </c>
      <c r="B358" s="7" t="s">
        <v>492</v>
      </c>
      <c r="C358" s="1" t="s">
        <v>15</v>
      </c>
      <c r="D358" s="1">
        <v>222.02</v>
      </c>
      <c r="E358" s="5"/>
      <c r="F358" s="5">
        <f>D358*E358</f>
        <v>0</v>
      </c>
    </row>
    <row r="359" spans="1:6" ht="15.75" thickBot="1" x14ac:dyDescent="0.3">
      <c r="A359" s="8"/>
      <c r="B359" s="9"/>
      <c r="C359" s="10" t="s">
        <v>20</v>
      </c>
      <c r="D359" s="25"/>
      <c r="E359" s="11"/>
      <c r="F359" s="12"/>
    </row>
    <row r="360" spans="1:6" x14ac:dyDescent="0.25">
      <c r="A360" s="192" t="s">
        <v>43</v>
      </c>
      <c r="B360" s="193"/>
      <c r="C360" s="193"/>
      <c r="D360" s="193"/>
      <c r="E360" s="194"/>
      <c r="F360" s="15">
        <f>SUBTOTAL(9,F12:F359)</f>
        <v>0</v>
      </c>
    </row>
    <row r="361" spans="1:6" x14ac:dyDescent="0.25">
      <c r="A361" s="186" t="s">
        <v>568</v>
      </c>
      <c r="B361" s="187"/>
      <c r="C361" s="187"/>
      <c r="D361" s="187"/>
      <c r="E361" s="188"/>
      <c r="F361" s="33">
        <f>F360*0</f>
        <v>0</v>
      </c>
    </row>
    <row r="362" spans="1:6" x14ac:dyDescent="0.25">
      <c r="A362" s="189" t="s">
        <v>169</v>
      </c>
      <c r="B362" s="190"/>
      <c r="C362" s="190"/>
      <c r="D362" s="190"/>
      <c r="E362" s="191"/>
      <c r="F362" s="31">
        <f>F360+F361</f>
        <v>0</v>
      </c>
    </row>
    <row r="363" spans="1:6" x14ac:dyDescent="0.25">
      <c r="F363" s="32"/>
    </row>
    <row r="364" spans="1:6" x14ac:dyDescent="0.25">
      <c r="F364" s="32"/>
    </row>
    <row r="365" spans="1:6" x14ac:dyDescent="0.25">
      <c r="F365" s="32"/>
    </row>
    <row r="366" spans="1:6" x14ac:dyDescent="0.25">
      <c r="F366" s="32"/>
    </row>
    <row r="367" spans="1:6" x14ac:dyDescent="0.25">
      <c r="F367" s="32"/>
    </row>
    <row r="368" spans="1:6" x14ac:dyDescent="0.25">
      <c r="F368" s="32"/>
    </row>
  </sheetData>
  <autoFilter ref="A10:F362"/>
  <mergeCells count="3">
    <mergeCell ref="A361:E361"/>
    <mergeCell ref="A362:E362"/>
    <mergeCell ref="A360:E360"/>
  </mergeCells>
  <phoneticPr fontId="7" type="noConversion"/>
  <printOptions horizontalCentered="1"/>
  <pageMargins left="0.51181102362204722" right="0.51181102362204722" top="0.78740157480314965" bottom="0.78740157480314965" header="0.31496062992125984" footer="0.31496062992125984"/>
  <pageSetup paperSize="9" scale="5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04"/>
  <sheetViews>
    <sheetView workbookViewId="0">
      <selection activeCell="J49" sqref="J49"/>
    </sheetView>
  </sheetViews>
  <sheetFormatPr defaultRowHeight="12" x14ac:dyDescent="0.2"/>
  <cols>
    <col min="1" max="1" width="6.7109375" style="39" customWidth="1"/>
    <col min="2" max="2" width="30.7109375" style="39" customWidth="1"/>
    <col min="3" max="14" width="10.7109375" style="39" customWidth="1"/>
    <col min="15" max="15" width="15.7109375" style="39" customWidth="1"/>
    <col min="16" max="260" width="9.140625" style="39"/>
    <col min="261" max="261" width="6.7109375" style="39" customWidth="1"/>
    <col min="262" max="262" width="30.7109375" style="39" customWidth="1"/>
    <col min="263" max="268" width="10.7109375" style="39" customWidth="1"/>
    <col min="269" max="269" width="15.7109375" style="39" customWidth="1"/>
    <col min="270" max="270" width="9.140625" style="39"/>
    <col min="271" max="271" width="24.5703125" style="39" customWidth="1"/>
    <col min="272" max="516" width="9.140625" style="39"/>
    <col min="517" max="517" width="6.7109375" style="39" customWidth="1"/>
    <col min="518" max="518" width="30.7109375" style="39" customWidth="1"/>
    <col min="519" max="524" width="10.7109375" style="39" customWidth="1"/>
    <col min="525" max="525" width="15.7109375" style="39" customWidth="1"/>
    <col min="526" max="526" width="9.140625" style="39"/>
    <col min="527" max="527" width="24.5703125" style="39" customWidth="1"/>
    <col min="528" max="772" width="9.140625" style="39"/>
    <col min="773" max="773" width="6.7109375" style="39" customWidth="1"/>
    <col min="774" max="774" width="30.7109375" style="39" customWidth="1"/>
    <col min="775" max="780" width="10.7109375" style="39" customWidth="1"/>
    <col min="781" max="781" width="15.7109375" style="39" customWidth="1"/>
    <col min="782" max="782" width="9.140625" style="39"/>
    <col min="783" max="783" width="24.5703125" style="39" customWidth="1"/>
    <col min="784" max="1028" width="9.140625" style="39"/>
    <col min="1029" max="1029" width="6.7109375" style="39" customWidth="1"/>
    <col min="1030" max="1030" width="30.7109375" style="39" customWidth="1"/>
    <col min="1031" max="1036" width="10.7109375" style="39" customWidth="1"/>
    <col min="1037" max="1037" width="15.7109375" style="39" customWidth="1"/>
    <col min="1038" max="1038" width="9.140625" style="39"/>
    <col min="1039" max="1039" width="24.5703125" style="39" customWidth="1"/>
    <col min="1040" max="1284" width="9.140625" style="39"/>
    <col min="1285" max="1285" width="6.7109375" style="39" customWidth="1"/>
    <col min="1286" max="1286" width="30.7109375" style="39" customWidth="1"/>
    <col min="1287" max="1292" width="10.7109375" style="39" customWidth="1"/>
    <col min="1293" max="1293" width="15.7109375" style="39" customWidth="1"/>
    <col min="1294" max="1294" width="9.140625" style="39"/>
    <col min="1295" max="1295" width="24.5703125" style="39" customWidth="1"/>
    <col min="1296" max="1540" width="9.140625" style="39"/>
    <col min="1541" max="1541" width="6.7109375" style="39" customWidth="1"/>
    <col min="1542" max="1542" width="30.7109375" style="39" customWidth="1"/>
    <col min="1543" max="1548" width="10.7109375" style="39" customWidth="1"/>
    <col min="1549" max="1549" width="15.7109375" style="39" customWidth="1"/>
    <col min="1550" max="1550" width="9.140625" style="39"/>
    <col min="1551" max="1551" width="24.5703125" style="39" customWidth="1"/>
    <col min="1552" max="1796" width="9.140625" style="39"/>
    <col min="1797" max="1797" width="6.7109375" style="39" customWidth="1"/>
    <col min="1798" max="1798" width="30.7109375" style="39" customWidth="1"/>
    <col min="1799" max="1804" width="10.7109375" style="39" customWidth="1"/>
    <col min="1805" max="1805" width="15.7109375" style="39" customWidth="1"/>
    <col min="1806" max="1806" width="9.140625" style="39"/>
    <col min="1807" max="1807" width="24.5703125" style="39" customWidth="1"/>
    <col min="1808" max="2052" width="9.140625" style="39"/>
    <col min="2053" max="2053" width="6.7109375" style="39" customWidth="1"/>
    <col min="2054" max="2054" width="30.7109375" style="39" customWidth="1"/>
    <col min="2055" max="2060" width="10.7109375" style="39" customWidth="1"/>
    <col min="2061" max="2061" width="15.7109375" style="39" customWidth="1"/>
    <col min="2062" max="2062" width="9.140625" style="39"/>
    <col min="2063" max="2063" width="24.5703125" style="39" customWidth="1"/>
    <col min="2064" max="2308" width="9.140625" style="39"/>
    <col min="2309" max="2309" width="6.7109375" style="39" customWidth="1"/>
    <col min="2310" max="2310" width="30.7109375" style="39" customWidth="1"/>
    <col min="2311" max="2316" width="10.7109375" style="39" customWidth="1"/>
    <col min="2317" max="2317" width="15.7109375" style="39" customWidth="1"/>
    <col min="2318" max="2318" width="9.140625" style="39"/>
    <col min="2319" max="2319" width="24.5703125" style="39" customWidth="1"/>
    <col min="2320" max="2564" width="9.140625" style="39"/>
    <col min="2565" max="2565" width="6.7109375" style="39" customWidth="1"/>
    <col min="2566" max="2566" width="30.7109375" style="39" customWidth="1"/>
    <col min="2567" max="2572" width="10.7109375" style="39" customWidth="1"/>
    <col min="2573" max="2573" width="15.7109375" style="39" customWidth="1"/>
    <col min="2574" max="2574" width="9.140625" style="39"/>
    <col min="2575" max="2575" width="24.5703125" style="39" customWidth="1"/>
    <col min="2576" max="2820" width="9.140625" style="39"/>
    <col min="2821" max="2821" width="6.7109375" style="39" customWidth="1"/>
    <col min="2822" max="2822" width="30.7109375" style="39" customWidth="1"/>
    <col min="2823" max="2828" width="10.7109375" style="39" customWidth="1"/>
    <col min="2829" max="2829" width="15.7109375" style="39" customWidth="1"/>
    <col min="2830" max="2830" width="9.140625" style="39"/>
    <col min="2831" max="2831" width="24.5703125" style="39" customWidth="1"/>
    <col min="2832" max="3076" width="9.140625" style="39"/>
    <col min="3077" max="3077" width="6.7109375" style="39" customWidth="1"/>
    <col min="3078" max="3078" width="30.7109375" style="39" customWidth="1"/>
    <col min="3079" max="3084" width="10.7109375" style="39" customWidth="1"/>
    <col min="3085" max="3085" width="15.7109375" style="39" customWidth="1"/>
    <col min="3086" max="3086" width="9.140625" style="39"/>
    <col min="3087" max="3087" width="24.5703125" style="39" customWidth="1"/>
    <col min="3088" max="3332" width="9.140625" style="39"/>
    <col min="3333" max="3333" width="6.7109375" style="39" customWidth="1"/>
    <col min="3334" max="3334" width="30.7109375" style="39" customWidth="1"/>
    <col min="3335" max="3340" width="10.7109375" style="39" customWidth="1"/>
    <col min="3341" max="3341" width="15.7109375" style="39" customWidth="1"/>
    <col min="3342" max="3342" width="9.140625" style="39"/>
    <col min="3343" max="3343" width="24.5703125" style="39" customWidth="1"/>
    <col min="3344" max="3588" width="9.140625" style="39"/>
    <col min="3589" max="3589" width="6.7109375" style="39" customWidth="1"/>
    <col min="3590" max="3590" width="30.7109375" style="39" customWidth="1"/>
    <col min="3591" max="3596" width="10.7109375" style="39" customWidth="1"/>
    <col min="3597" max="3597" width="15.7109375" style="39" customWidth="1"/>
    <col min="3598" max="3598" width="9.140625" style="39"/>
    <col min="3599" max="3599" width="24.5703125" style="39" customWidth="1"/>
    <col min="3600" max="3844" width="9.140625" style="39"/>
    <col min="3845" max="3845" width="6.7109375" style="39" customWidth="1"/>
    <col min="3846" max="3846" width="30.7109375" style="39" customWidth="1"/>
    <col min="3847" max="3852" width="10.7109375" style="39" customWidth="1"/>
    <col min="3853" max="3853" width="15.7109375" style="39" customWidth="1"/>
    <col min="3854" max="3854" width="9.140625" style="39"/>
    <col min="3855" max="3855" width="24.5703125" style="39" customWidth="1"/>
    <col min="3856" max="4100" width="9.140625" style="39"/>
    <col min="4101" max="4101" width="6.7109375" style="39" customWidth="1"/>
    <col min="4102" max="4102" width="30.7109375" style="39" customWidth="1"/>
    <col min="4103" max="4108" width="10.7109375" style="39" customWidth="1"/>
    <col min="4109" max="4109" width="15.7109375" style="39" customWidth="1"/>
    <col min="4110" max="4110" width="9.140625" style="39"/>
    <col min="4111" max="4111" width="24.5703125" style="39" customWidth="1"/>
    <col min="4112" max="4356" width="9.140625" style="39"/>
    <col min="4357" max="4357" width="6.7109375" style="39" customWidth="1"/>
    <col min="4358" max="4358" width="30.7109375" style="39" customWidth="1"/>
    <col min="4359" max="4364" width="10.7109375" style="39" customWidth="1"/>
    <col min="4365" max="4365" width="15.7109375" style="39" customWidth="1"/>
    <col min="4366" max="4366" width="9.140625" style="39"/>
    <col min="4367" max="4367" width="24.5703125" style="39" customWidth="1"/>
    <col min="4368" max="4612" width="9.140625" style="39"/>
    <col min="4613" max="4613" width="6.7109375" style="39" customWidth="1"/>
    <col min="4614" max="4614" width="30.7109375" style="39" customWidth="1"/>
    <col min="4615" max="4620" width="10.7109375" style="39" customWidth="1"/>
    <col min="4621" max="4621" width="15.7109375" style="39" customWidth="1"/>
    <col min="4622" max="4622" width="9.140625" style="39"/>
    <col min="4623" max="4623" width="24.5703125" style="39" customWidth="1"/>
    <col min="4624" max="4868" width="9.140625" style="39"/>
    <col min="4869" max="4869" width="6.7109375" style="39" customWidth="1"/>
    <col min="4870" max="4870" width="30.7109375" style="39" customWidth="1"/>
    <col min="4871" max="4876" width="10.7109375" style="39" customWidth="1"/>
    <col min="4877" max="4877" width="15.7109375" style="39" customWidth="1"/>
    <col min="4878" max="4878" width="9.140625" style="39"/>
    <col min="4879" max="4879" width="24.5703125" style="39" customWidth="1"/>
    <col min="4880" max="5124" width="9.140625" style="39"/>
    <col min="5125" max="5125" width="6.7109375" style="39" customWidth="1"/>
    <col min="5126" max="5126" width="30.7109375" style="39" customWidth="1"/>
    <col min="5127" max="5132" width="10.7109375" style="39" customWidth="1"/>
    <col min="5133" max="5133" width="15.7109375" style="39" customWidth="1"/>
    <col min="5134" max="5134" width="9.140625" style="39"/>
    <col min="5135" max="5135" width="24.5703125" style="39" customWidth="1"/>
    <col min="5136" max="5380" width="9.140625" style="39"/>
    <col min="5381" max="5381" width="6.7109375" style="39" customWidth="1"/>
    <col min="5382" max="5382" width="30.7109375" style="39" customWidth="1"/>
    <col min="5383" max="5388" width="10.7109375" style="39" customWidth="1"/>
    <col min="5389" max="5389" width="15.7109375" style="39" customWidth="1"/>
    <col min="5390" max="5390" width="9.140625" style="39"/>
    <col min="5391" max="5391" width="24.5703125" style="39" customWidth="1"/>
    <col min="5392" max="5636" width="9.140625" style="39"/>
    <col min="5637" max="5637" width="6.7109375" style="39" customWidth="1"/>
    <col min="5638" max="5638" width="30.7109375" style="39" customWidth="1"/>
    <col min="5639" max="5644" width="10.7109375" style="39" customWidth="1"/>
    <col min="5645" max="5645" width="15.7109375" style="39" customWidth="1"/>
    <col min="5646" max="5646" width="9.140625" style="39"/>
    <col min="5647" max="5647" width="24.5703125" style="39" customWidth="1"/>
    <col min="5648" max="5892" width="9.140625" style="39"/>
    <col min="5893" max="5893" width="6.7109375" style="39" customWidth="1"/>
    <col min="5894" max="5894" width="30.7109375" style="39" customWidth="1"/>
    <col min="5895" max="5900" width="10.7109375" style="39" customWidth="1"/>
    <col min="5901" max="5901" width="15.7109375" style="39" customWidth="1"/>
    <col min="5902" max="5902" width="9.140625" style="39"/>
    <col min="5903" max="5903" width="24.5703125" style="39" customWidth="1"/>
    <col min="5904" max="6148" width="9.140625" style="39"/>
    <col min="6149" max="6149" width="6.7109375" style="39" customWidth="1"/>
    <col min="6150" max="6150" width="30.7109375" style="39" customWidth="1"/>
    <col min="6151" max="6156" width="10.7109375" style="39" customWidth="1"/>
    <col min="6157" max="6157" width="15.7109375" style="39" customWidth="1"/>
    <col min="6158" max="6158" width="9.140625" style="39"/>
    <col min="6159" max="6159" width="24.5703125" style="39" customWidth="1"/>
    <col min="6160" max="6404" width="9.140625" style="39"/>
    <col min="6405" max="6405" width="6.7109375" style="39" customWidth="1"/>
    <col min="6406" max="6406" width="30.7109375" style="39" customWidth="1"/>
    <col min="6407" max="6412" width="10.7109375" style="39" customWidth="1"/>
    <col min="6413" max="6413" width="15.7109375" style="39" customWidth="1"/>
    <col min="6414" max="6414" width="9.140625" style="39"/>
    <col min="6415" max="6415" width="24.5703125" style="39" customWidth="1"/>
    <col min="6416" max="6660" width="9.140625" style="39"/>
    <col min="6661" max="6661" width="6.7109375" style="39" customWidth="1"/>
    <col min="6662" max="6662" width="30.7109375" style="39" customWidth="1"/>
    <col min="6663" max="6668" width="10.7109375" style="39" customWidth="1"/>
    <col min="6669" max="6669" width="15.7109375" style="39" customWidth="1"/>
    <col min="6670" max="6670" width="9.140625" style="39"/>
    <col min="6671" max="6671" width="24.5703125" style="39" customWidth="1"/>
    <col min="6672" max="6916" width="9.140625" style="39"/>
    <col min="6917" max="6917" width="6.7109375" style="39" customWidth="1"/>
    <col min="6918" max="6918" width="30.7109375" style="39" customWidth="1"/>
    <col min="6919" max="6924" width="10.7109375" style="39" customWidth="1"/>
    <col min="6925" max="6925" width="15.7109375" style="39" customWidth="1"/>
    <col min="6926" max="6926" width="9.140625" style="39"/>
    <col min="6927" max="6927" width="24.5703125" style="39" customWidth="1"/>
    <col min="6928" max="7172" width="9.140625" style="39"/>
    <col min="7173" max="7173" width="6.7109375" style="39" customWidth="1"/>
    <col min="7174" max="7174" width="30.7109375" style="39" customWidth="1"/>
    <col min="7175" max="7180" width="10.7109375" style="39" customWidth="1"/>
    <col min="7181" max="7181" width="15.7109375" style="39" customWidth="1"/>
    <col min="7182" max="7182" width="9.140625" style="39"/>
    <col min="7183" max="7183" width="24.5703125" style="39" customWidth="1"/>
    <col min="7184" max="7428" width="9.140625" style="39"/>
    <col min="7429" max="7429" width="6.7109375" style="39" customWidth="1"/>
    <col min="7430" max="7430" width="30.7109375" style="39" customWidth="1"/>
    <col min="7431" max="7436" width="10.7109375" style="39" customWidth="1"/>
    <col min="7437" max="7437" width="15.7109375" style="39" customWidth="1"/>
    <col min="7438" max="7438" width="9.140625" style="39"/>
    <col min="7439" max="7439" width="24.5703125" style="39" customWidth="1"/>
    <col min="7440" max="7684" width="9.140625" style="39"/>
    <col min="7685" max="7685" width="6.7109375" style="39" customWidth="1"/>
    <col min="7686" max="7686" width="30.7109375" style="39" customWidth="1"/>
    <col min="7687" max="7692" width="10.7109375" style="39" customWidth="1"/>
    <col min="7693" max="7693" width="15.7109375" style="39" customWidth="1"/>
    <col min="7694" max="7694" width="9.140625" style="39"/>
    <col min="7695" max="7695" width="24.5703125" style="39" customWidth="1"/>
    <col min="7696" max="7940" width="9.140625" style="39"/>
    <col min="7941" max="7941" width="6.7109375" style="39" customWidth="1"/>
    <col min="7942" max="7942" width="30.7109375" style="39" customWidth="1"/>
    <col min="7943" max="7948" width="10.7109375" style="39" customWidth="1"/>
    <col min="7949" max="7949" width="15.7109375" style="39" customWidth="1"/>
    <col min="7950" max="7950" width="9.140625" style="39"/>
    <col min="7951" max="7951" width="24.5703125" style="39" customWidth="1"/>
    <col min="7952" max="8196" width="9.140625" style="39"/>
    <col min="8197" max="8197" width="6.7109375" style="39" customWidth="1"/>
    <col min="8198" max="8198" width="30.7109375" style="39" customWidth="1"/>
    <col min="8199" max="8204" width="10.7109375" style="39" customWidth="1"/>
    <col min="8205" max="8205" width="15.7109375" style="39" customWidth="1"/>
    <col min="8206" max="8206" width="9.140625" style="39"/>
    <col min="8207" max="8207" width="24.5703125" style="39" customWidth="1"/>
    <col min="8208" max="8452" width="9.140625" style="39"/>
    <col min="8453" max="8453" width="6.7109375" style="39" customWidth="1"/>
    <col min="8454" max="8454" width="30.7109375" style="39" customWidth="1"/>
    <col min="8455" max="8460" width="10.7109375" style="39" customWidth="1"/>
    <col min="8461" max="8461" width="15.7109375" style="39" customWidth="1"/>
    <col min="8462" max="8462" width="9.140625" style="39"/>
    <col min="8463" max="8463" width="24.5703125" style="39" customWidth="1"/>
    <col min="8464" max="8708" width="9.140625" style="39"/>
    <col min="8709" max="8709" width="6.7109375" style="39" customWidth="1"/>
    <col min="8710" max="8710" width="30.7109375" style="39" customWidth="1"/>
    <col min="8711" max="8716" width="10.7109375" style="39" customWidth="1"/>
    <col min="8717" max="8717" width="15.7109375" style="39" customWidth="1"/>
    <col min="8718" max="8718" width="9.140625" style="39"/>
    <col min="8719" max="8719" width="24.5703125" style="39" customWidth="1"/>
    <col min="8720" max="8964" width="9.140625" style="39"/>
    <col min="8965" max="8965" width="6.7109375" style="39" customWidth="1"/>
    <col min="8966" max="8966" width="30.7109375" style="39" customWidth="1"/>
    <col min="8967" max="8972" width="10.7109375" style="39" customWidth="1"/>
    <col min="8973" max="8973" width="15.7109375" style="39" customWidth="1"/>
    <col min="8974" max="8974" width="9.140625" style="39"/>
    <col min="8975" max="8975" width="24.5703125" style="39" customWidth="1"/>
    <col min="8976" max="9220" width="9.140625" style="39"/>
    <col min="9221" max="9221" width="6.7109375" style="39" customWidth="1"/>
    <col min="9222" max="9222" width="30.7109375" style="39" customWidth="1"/>
    <col min="9223" max="9228" width="10.7109375" style="39" customWidth="1"/>
    <col min="9229" max="9229" width="15.7109375" style="39" customWidth="1"/>
    <col min="9230" max="9230" width="9.140625" style="39"/>
    <col min="9231" max="9231" width="24.5703125" style="39" customWidth="1"/>
    <col min="9232" max="9476" width="9.140625" style="39"/>
    <col min="9477" max="9477" width="6.7109375" style="39" customWidth="1"/>
    <col min="9478" max="9478" width="30.7109375" style="39" customWidth="1"/>
    <col min="9479" max="9484" width="10.7109375" style="39" customWidth="1"/>
    <col min="9485" max="9485" width="15.7109375" style="39" customWidth="1"/>
    <col min="9486" max="9486" width="9.140625" style="39"/>
    <col min="9487" max="9487" width="24.5703125" style="39" customWidth="1"/>
    <col min="9488" max="9732" width="9.140625" style="39"/>
    <col min="9733" max="9733" width="6.7109375" style="39" customWidth="1"/>
    <col min="9734" max="9734" width="30.7109375" style="39" customWidth="1"/>
    <col min="9735" max="9740" width="10.7109375" style="39" customWidth="1"/>
    <col min="9741" max="9741" width="15.7109375" style="39" customWidth="1"/>
    <col min="9742" max="9742" width="9.140625" style="39"/>
    <col min="9743" max="9743" width="24.5703125" style="39" customWidth="1"/>
    <col min="9744" max="9988" width="9.140625" style="39"/>
    <col min="9989" max="9989" width="6.7109375" style="39" customWidth="1"/>
    <col min="9990" max="9990" width="30.7109375" style="39" customWidth="1"/>
    <col min="9991" max="9996" width="10.7109375" style="39" customWidth="1"/>
    <col min="9997" max="9997" width="15.7109375" style="39" customWidth="1"/>
    <col min="9998" max="9998" width="9.140625" style="39"/>
    <col min="9999" max="9999" width="24.5703125" style="39" customWidth="1"/>
    <col min="10000" max="10244" width="9.140625" style="39"/>
    <col min="10245" max="10245" width="6.7109375" style="39" customWidth="1"/>
    <col min="10246" max="10246" width="30.7109375" style="39" customWidth="1"/>
    <col min="10247" max="10252" width="10.7109375" style="39" customWidth="1"/>
    <col min="10253" max="10253" width="15.7109375" style="39" customWidth="1"/>
    <col min="10254" max="10254" width="9.140625" style="39"/>
    <col min="10255" max="10255" width="24.5703125" style="39" customWidth="1"/>
    <col min="10256" max="10500" width="9.140625" style="39"/>
    <col min="10501" max="10501" width="6.7109375" style="39" customWidth="1"/>
    <col min="10502" max="10502" width="30.7109375" style="39" customWidth="1"/>
    <col min="10503" max="10508" width="10.7109375" style="39" customWidth="1"/>
    <col min="10509" max="10509" width="15.7109375" style="39" customWidth="1"/>
    <col min="10510" max="10510" width="9.140625" style="39"/>
    <col min="10511" max="10511" width="24.5703125" style="39" customWidth="1"/>
    <col min="10512" max="10756" width="9.140625" style="39"/>
    <col min="10757" max="10757" width="6.7109375" style="39" customWidth="1"/>
    <col min="10758" max="10758" width="30.7109375" style="39" customWidth="1"/>
    <col min="10759" max="10764" width="10.7109375" style="39" customWidth="1"/>
    <col min="10765" max="10765" width="15.7109375" style="39" customWidth="1"/>
    <col min="10766" max="10766" width="9.140625" style="39"/>
    <col min="10767" max="10767" width="24.5703125" style="39" customWidth="1"/>
    <col min="10768" max="11012" width="9.140625" style="39"/>
    <col min="11013" max="11013" width="6.7109375" style="39" customWidth="1"/>
    <col min="11014" max="11014" width="30.7109375" style="39" customWidth="1"/>
    <col min="11015" max="11020" width="10.7109375" style="39" customWidth="1"/>
    <col min="11021" max="11021" width="15.7109375" style="39" customWidth="1"/>
    <col min="11022" max="11022" width="9.140625" style="39"/>
    <col min="11023" max="11023" width="24.5703125" style="39" customWidth="1"/>
    <col min="11024" max="11268" width="9.140625" style="39"/>
    <col min="11269" max="11269" width="6.7109375" style="39" customWidth="1"/>
    <col min="11270" max="11270" width="30.7109375" style="39" customWidth="1"/>
    <col min="11271" max="11276" width="10.7109375" style="39" customWidth="1"/>
    <col min="11277" max="11277" width="15.7109375" style="39" customWidth="1"/>
    <col min="11278" max="11278" width="9.140625" style="39"/>
    <col min="11279" max="11279" width="24.5703125" style="39" customWidth="1"/>
    <col min="11280" max="11524" width="9.140625" style="39"/>
    <col min="11525" max="11525" width="6.7109375" style="39" customWidth="1"/>
    <col min="11526" max="11526" width="30.7109375" style="39" customWidth="1"/>
    <col min="11527" max="11532" width="10.7109375" style="39" customWidth="1"/>
    <col min="11533" max="11533" width="15.7109375" style="39" customWidth="1"/>
    <col min="11534" max="11534" width="9.140625" style="39"/>
    <col min="11535" max="11535" width="24.5703125" style="39" customWidth="1"/>
    <col min="11536" max="11780" width="9.140625" style="39"/>
    <col min="11781" max="11781" width="6.7109375" style="39" customWidth="1"/>
    <col min="11782" max="11782" width="30.7109375" style="39" customWidth="1"/>
    <col min="11783" max="11788" width="10.7109375" style="39" customWidth="1"/>
    <col min="11789" max="11789" width="15.7109375" style="39" customWidth="1"/>
    <col min="11790" max="11790" width="9.140625" style="39"/>
    <col min="11791" max="11791" width="24.5703125" style="39" customWidth="1"/>
    <col min="11792" max="12036" width="9.140625" style="39"/>
    <col min="12037" max="12037" width="6.7109375" style="39" customWidth="1"/>
    <col min="12038" max="12038" width="30.7109375" style="39" customWidth="1"/>
    <col min="12039" max="12044" width="10.7109375" style="39" customWidth="1"/>
    <col min="12045" max="12045" width="15.7109375" style="39" customWidth="1"/>
    <col min="12046" max="12046" width="9.140625" style="39"/>
    <col min="12047" max="12047" width="24.5703125" style="39" customWidth="1"/>
    <col min="12048" max="12292" width="9.140625" style="39"/>
    <col min="12293" max="12293" width="6.7109375" style="39" customWidth="1"/>
    <col min="12294" max="12294" width="30.7109375" style="39" customWidth="1"/>
    <col min="12295" max="12300" width="10.7109375" style="39" customWidth="1"/>
    <col min="12301" max="12301" width="15.7109375" style="39" customWidth="1"/>
    <col min="12302" max="12302" width="9.140625" style="39"/>
    <col min="12303" max="12303" width="24.5703125" style="39" customWidth="1"/>
    <col min="12304" max="12548" width="9.140625" style="39"/>
    <col min="12549" max="12549" width="6.7109375" style="39" customWidth="1"/>
    <col min="12550" max="12550" width="30.7109375" style="39" customWidth="1"/>
    <col min="12551" max="12556" width="10.7109375" style="39" customWidth="1"/>
    <col min="12557" max="12557" width="15.7109375" style="39" customWidth="1"/>
    <col min="12558" max="12558" width="9.140625" style="39"/>
    <col min="12559" max="12559" width="24.5703125" style="39" customWidth="1"/>
    <col min="12560" max="12804" width="9.140625" style="39"/>
    <col min="12805" max="12805" width="6.7109375" style="39" customWidth="1"/>
    <col min="12806" max="12806" width="30.7109375" style="39" customWidth="1"/>
    <col min="12807" max="12812" width="10.7109375" style="39" customWidth="1"/>
    <col min="12813" max="12813" width="15.7109375" style="39" customWidth="1"/>
    <col min="12814" max="12814" width="9.140625" style="39"/>
    <col min="12815" max="12815" width="24.5703125" style="39" customWidth="1"/>
    <col min="12816" max="13060" width="9.140625" style="39"/>
    <col min="13061" max="13061" width="6.7109375" style="39" customWidth="1"/>
    <col min="13062" max="13062" width="30.7109375" style="39" customWidth="1"/>
    <col min="13063" max="13068" width="10.7109375" style="39" customWidth="1"/>
    <col min="13069" max="13069" width="15.7109375" style="39" customWidth="1"/>
    <col min="13070" max="13070" width="9.140625" style="39"/>
    <col min="13071" max="13071" width="24.5703125" style="39" customWidth="1"/>
    <col min="13072" max="13316" width="9.140625" style="39"/>
    <col min="13317" max="13317" width="6.7109375" style="39" customWidth="1"/>
    <col min="13318" max="13318" width="30.7109375" style="39" customWidth="1"/>
    <col min="13319" max="13324" width="10.7109375" style="39" customWidth="1"/>
    <col min="13325" max="13325" width="15.7109375" style="39" customWidth="1"/>
    <col min="13326" max="13326" width="9.140625" style="39"/>
    <col min="13327" max="13327" width="24.5703125" style="39" customWidth="1"/>
    <col min="13328" max="13572" width="9.140625" style="39"/>
    <col min="13573" max="13573" width="6.7109375" style="39" customWidth="1"/>
    <col min="13574" max="13574" width="30.7109375" style="39" customWidth="1"/>
    <col min="13575" max="13580" width="10.7109375" style="39" customWidth="1"/>
    <col min="13581" max="13581" width="15.7109375" style="39" customWidth="1"/>
    <col min="13582" max="13582" width="9.140625" style="39"/>
    <col min="13583" max="13583" width="24.5703125" style="39" customWidth="1"/>
    <col min="13584" max="13828" width="9.140625" style="39"/>
    <col min="13829" max="13829" width="6.7109375" style="39" customWidth="1"/>
    <col min="13830" max="13830" width="30.7109375" style="39" customWidth="1"/>
    <col min="13831" max="13836" width="10.7109375" style="39" customWidth="1"/>
    <col min="13837" max="13837" width="15.7109375" style="39" customWidth="1"/>
    <col min="13838" max="13838" width="9.140625" style="39"/>
    <col min="13839" max="13839" width="24.5703125" style="39" customWidth="1"/>
    <col min="13840" max="14084" width="9.140625" style="39"/>
    <col min="14085" max="14085" width="6.7109375" style="39" customWidth="1"/>
    <col min="14086" max="14086" width="30.7109375" style="39" customWidth="1"/>
    <col min="14087" max="14092" width="10.7109375" style="39" customWidth="1"/>
    <col min="14093" max="14093" width="15.7109375" style="39" customWidth="1"/>
    <col min="14094" max="14094" width="9.140625" style="39"/>
    <col min="14095" max="14095" width="24.5703125" style="39" customWidth="1"/>
    <col min="14096" max="14340" width="9.140625" style="39"/>
    <col min="14341" max="14341" width="6.7109375" style="39" customWidth="1"/>
    <col min="14342" max="14342" width="30.7109375" style="39" customWidth="1"/>
    <col min="14343" max="14348" width="10.7109375" style="39" customWidth="1"/>
    <col min="14349" max="14349" width="15.7109375" style="39" customWidth="1"/>
    <col min="14350" max="14350" width="9.140625" style="39"/>
    <col min="14351" max="14351" width="24.5703125" style="39" customWidth="1"/>
    <col min="14352" max="14596" width="9.140625" style="39"/>
    <col min="14597" max="14597" width="6.7109375" style="39" customWidth="1"/>
    <col min="14598" max="14598" width="30.7109375" style="39" customWidth="1"/>
    <col min="14599" max="14604" width="10.7109375" style="39" customWidth="1"/>
    <col min="14605" max="14605" width="15.7109375" style="39" customWidth="1"/>
    <col min="14606" max="14606" width="9.140625" style="39"/>
    <col min="14607" max="14607" width="24.5703125" style="39" customWidth="1"/>
    <col min="14608" max="14852" width="9.140625" style="39"/>
    <col min="14853" max="14853" width="6.7109375" style="39" customWidth="1"/>
    <col min="14854" max="14854" width="30.7109375" style="39" customWidth="1"/>
    <col min="14855" max="14860" width="10.7109375" style="39" customWidth="1"/>
    <col min="14861" max="14861" width="15.7109375" style="39" customWidth="1"/>
    <col min="14862" max="14862" width="9.140625" style="39"/>
    <col min="14863" max="14863" width="24.5703125" style="39" customWidth="1"/>
    <col min="14864" max="15108" width="9.140625" style="39"/>
    <col min="15109" max="15109" width="6.7109375" style="39" customWidth="1"/>
    <col min="15110" max="15110" width="30.7109375" style="39" customWidth="1"/>
    <col min="15111" max="15116" width="10.7109375" style="39" customWidth="1"/>
    <col min="15117" max="15117" width="15.7109375" style="39" customWidth="1"/>
    <col min="15118" max="15118" width="9.140625" style="39"/>
    <col min="15119" max="15119" width="24.5703125" style="39" customWidth="1"/>
    <col min="15120" max="15364" width="9.140625" style="39"/>
    <col min="15365" max="15365" width="6.7109375" style="39" customWidth="1"/>
    <col min="15366" max="15366" width="30.7109375" style="39" customWidth="1"/>
    <col min="15367" max="15372" width="10.7109375" style="39" customWidth="1"/>
    <col min="15373" max="15373" width="15.7109375" style="39" customWidth="1"/>
    <col min="15374" max="15374" width="9.140625" style="39"/>
    <col min="15375" max="15375" width="24.5703125" style="39" customWidth="1"/>
    <col min="15376" max="15620" width="9.140625" style="39"/>
    <col min="15621" max="15621" width="6.7109375" style="39" customWidth="1"/>
    <col min="15622" max="15622" width="30.7109375" style="39" customWidth="1"/>
    <col min="15623" max="15628" width="10.7109375" style="39" customWidth="1"/>
    <col min="15629" max="15629" width="15.7109375" style="39" customWidth="1"/>
    <col min="15630" max="15630" width="9.140625" style="39"/>
    <col min="15631" max="15631" width="24.5703125" style="39" customWidth="1"/>
    <col min="15632" max="15876" width="9.140625" style="39"/>
    <col min="15877" max="15877" width="6.7109375" style="39" customWidth="1"/>
    <col min="15878" max="15878" width="30.7109375" style="39" customWidth="1"/>
    <col min="15879" max="15884" width="10.7109375" style="39" customWidth="1"/>
    <col min="15885" max="15885" width="15.7109375" style="39" customWidth="1"/>
    <col min="15886" max="15886" width="9.140625" style="39"/>
    <col min="15887" max="15887" width="24.5703125" style="39" customWidth="1"/>
    <col min="15888" max="16132" width="9.140625" style="39"/>
    <col min="16133" max="16133" width="6.7109375" style="39" customWidth="1"/>
    <col min="16134" max="16134" width="30.7109375" style="39" customWidth="1"/>
    <col min="16135" max="16140" width="10.7109375" style="39" customWidth="1"/>
    <col min="16141" max="16141" width="15.7109375" style="39" customWidth="1"/>
    <col min="16142" max="16142" width="9.140625" style="39"/>
    <col min="16143" max="16143" width="24.5703125" style="39" customWidth="1"/>
    <col min="16144" max="16384" width="9.140625" style="39"/>
  </cols>
  <sheetData>
    <row r="1" spans="1:15" x14ac:dyDescent="0.2">
      <c r="A1" s="35"/>
      <c r="B1" s="36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8"/>
      <c r="O1" s="36"/>
    </row>
    <row r="2" spans="1:15" ht="13.5" x14ac:dyDescent="0.2">
      <c r="A2" s="40"/>
      <c r="B2" s="41"/>
      <c r="C2" s="42"/>
      <c r="D2" s="43"/>
      <c r="E2" s="44"/>
      <c r="F2" s="45"/>
      <c r="G2" s="45"/>
      <c r="H2" s="45"/>
      <c r="I2" s="45"/>
      <c r="J2" s="45"/>
      <c r="K2" s="45"/>
      <c r="L2" s="45"/>
      <c r="M2" s="45"/>
      <c r="O2" s="46"/>
    </row>
    <row r="3" spans="1:15" ht="13.5" x14ac:dyDescent="0.2">
      <c r="A3" s="47"/>
      <c r="B3" s="41"/>
      <c r="C3" s="42"/>
      <c r="D3" s="43"/>
      <c r="E3" s="43"/>
      <c r="F3" s="45"/>
      <c r="G3" s="45"/>
      <c r="H3" s="45"/>
      <c r="I3" s="45"/>
      <c r="J3" s="45"/>
      <c r="K3" s="45"/>
      <c r="L3" s="45"/>
      <c r="M3" s="45"/>
      <c r="O3" s="48"/>
    </row>
    <row r="4" spans="1:15" ht="13.5" x14ac:dyDescent="0.2">
      <c r="A4" s="49"/>
      <c r="B4" s="41"/>
      <c r="C4" s="42" t="s">
        <v>374</v>
      </c>
      <c r="D4" s="45"/>
      <c r="E4" s="45"/>
      <c r="F4" s="45"/>
      <c r="G4" s="45"/>
      <c r="H4" s="45"/>
      <c r="I4" s="45"/>
      <c r="J4" s="45"/>
      <c r="K4" s="45"/>
      <c r="L4" s="45"/>
      <c r="M4" s="45"/>
      <c r="O4" s="46"/>
    </row>
    <row r="5" spans="1:15" ht="13.5" x14ac:dyDescent="0.2">
      <c r="A5" s="47"/>
      <c r="B5" s="41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O5" s="52"/>
    </row>
    <row r="6" spans="1:15" ht="15" x14ac:dyDescent="0.25">
      <c r="A6" s="40"/>
      <c r="B6" s="41"/>
      <c r="C6" s="195" t="str">
        <f>PLANILHA!B7</f>
        <v>REFORMA E AMPLIAÇÃO UBS VISTA LINDA</v>
      </c>
      <c r="D6" s="196"/>
      <c r="E6" s="196"/>
      <c r="F6" s="196"/>
      <c r="G6" s="196"/>
      <c r="H6" s="196"/>
      <c r="I6" s="196"/>
      <c r="J6" s="196"/>
      <c r="K6" s="196"/>
      <c r="L6" s="196"/>
      <c r="M6" s="196"/>
      <c r="N6" s="196"/>
      <c r="O6" s="53"/>
    </row>
    <row r="7" spans="1:15" ht="13.5" x14ac:dyDescent="0.2">
      <c r="A7" s="40"/>
      <c r="B7" s="41"/>
      <c r="C7" s="54"/>
      <c r="D7" s="45"/>
      <c r="E7" s="45"/>
      <c r="F7" s="45"/>
      <c r="G7" s="45"/>
      <c r="H7" s="45"/>
      <c r="I7" s="45"/>
      <c r="J7" s="45"/>
      <c r="K7" s="45"/>
      <c r="L7" s="45"/>
      <c r="M7" s="45"/>
      <c r="N7" s="55"/>
      <c r="O7" s="52"/>
    </row>
    <row r="8" spans="1:15" ht="13.5" x14ac:dyDescent="0.2">
      <c r="A8" s="40"/>
      <c r="B8" s="41"/>
      <c r="C8" s="54" t="str">
        <f>PLANILHA!B8</f>
        <v>LOCAL: RUA APROVADA QUINHENTOS E NOVENTA E NOVE - VISTA LINDA</v>
      </c>
      <c r="D8" s="45"/>
      <c r="E8" s="45"/>
      <c r="F8" s="45"/>
      <c r="G8" s="45"/>
      <c r="H8" s="45"/>
      <c r="I8" s="45"/>
      <c r="J8" s="45"/>
      <c r="K8" s="45"/>
      <c r="L8" s="45"/>
      <c r="M8" s="45"/>
      <c r="N8" s="55"/>
      <c r="O8" s="52"/>
    </row>
    <row r="9" spans="1:15" ht="14.25" thickBot="1" x14ac:dyDescent="0.25">
      <c r="A9" s="56"/>
      <c r="B9" s="57"/>
      <c r="C9" s="58"/>
      <c r="D9" s="58"/>
      <c r="E9" s="58"/>
      <c r="F9" s="59"/>
      <c r="G9" s="59"/>
      <c r="H9" s="59"/>
      <c r="I9" s="59"/>
      <c r="J9" s="59"/>
      <c r="K9" s="59"/>
      <c r="L9" s="59"/>
      <c r="M9" s="59"/>
      <c r="N9" s="60"/>
      <c r="O9" s="61"/>
    </row>
    <row r="10" spans="1:15" ht="8.25" customHeight="1" thickBot="1" x14ac:dyDescent="0.3">
      <c r="A10" s="62"/>
      <c r="C10" s="63"/>
      <c r="D10" s="64"/>
      <c r="E10" s="64"/>
      <c r="F10" s="65"/>
      <c r="G10" s="65"/>
      <c r="H10" s="65"/>
      <c r="I10" s="65"/>
      <c r="J10" s="65"/>
      <c r="K10" s="65"/>
      <c r="L10" s="65"/>
      <c r="M10" s="65"/>
      <c r="N10" s="65"/>
      <c r="O10" s="66"/>
    </row>
    <row r="11" spans="1:15" ht="12.75" customHeight="1" x14ac:dyDescent="0.2">
      <c r="A11" s="67"/>
      <c r="B11" s="68"/>
      <c r="C11" s="197" t="s">
        <v>375</v>
      </c>
      <c r="D11" s="198"/>
      <c r="E11" s="198"/>
      <c r="F11" s="198"/>
      <c r="G11" s="198"/>
      <c r="H11" s="198"/>
      <c r="I11" s="198"/>
      <c r="J11" s="198"/>
      <c r="K11" s="198"/>
      <c r="L11" s="198"/>
      <c r="M11" s="198"/>
      <c r="N11" s="198"/>
      <c r="O11" s="69"/>
    </row>
    <row r="12" spans="1:15" x14ac:dyDescent="0.2">
      <c r="A12" s="70" t="s">
        <v>376</v>
      </c>
      <c r="B12" s="71" t="s">
        <v>377</v>
      </c>
      <c r="C12" s="72">
        <v>1</v>
      </c>
      <c r="D12" s="72">
        <v>2</v>
      </c>
      <c r="E12" s="73">
        <v>3</v>
      </c>
      <c r="F12" s="72">
        <v>4</v>
      </c>
      <c r="G12" s="72">
        <v>5</v>
      </c>
      <c r="H12" s="72">
        <v>6</v>
      </c>
      <c r="I12" s="72">
        <v>7</v>
      </c>
      <c r="J12" s="72">
        <v>8</v>
      </c>
      <c r="K12" s="72">
        <v>9</v>
      </c>
      <c r="L12" s="72">
        <v>10</v>
      </c>
      <c r="M12" s="72">
        <v>11</v>
      </c>
      <c r="N12" s="72">
        <v>12</v>
      </c>
      <c r="O12" s="74" t="s">
        <v>378</v>
      </c>
    </row>
    <row r="13" spans="1:15" ht="14.25" thickBot="1" x14ac:dyDescent="0.25">
      <c r="A13" s="75"/>
      <c r="B13" s="76"/>
      <c r="C13" s="77">
        <v>30</v>
      </c>
      <c r="D13" s="77">
        <v>60</v>
      </c>
      <c r="E13" s="78">
        <v>90</v>
      </c>
      <c r="F13" s="77">
        <v>120</v>
      </c>
      <c r="G13" s="77">
        <v>150</v>
      </c>
      <c r="H13" s="77">
        <v>180</v>
      </c>
      <c r="I13" s="77">
        <v>210</v>
      </c>
      <c r="J13" s="77">
        <v>240</v>
      </c>
      <c r="K13" s="77">
        <v>270</v>
      </c>
      <c r="L13" s="77">
        <v>300</v>
      </c>
      <c r="M13" s="77">
        <v>330</v>
      </c>
      <c r="N13" s="77">
        <v>360</v>
      </c>
      <c r="O13" s="79" t="s">
        <v>379</v>
      </c>
    </row>
    <row r="14" spans="1:15" ht="13.5" x14ac:dyDescent="0.25">
      <c r="A14" s="80"/>
      <c r="B14" s="81"/>
      <c r="C14" s="82"/>
      <c r="D14" s="82"/>
      <c r="E14" s="83"/>
      <c r="F14" s="84"/>
      <c r="G14" s="85"/>
      <c r="H14" s="85"/>
      <c r="I14" s="85"/>
      <c r="J14" s="85"/>
      <c r="K14" s="85"/>
      <c r="L14" s="85"/>
      <c r="M14" s="85"/>
      <c r="N14" s="84"/>
      <c r="O14" s="86"/>
    </row>
    <row r="15" spans="1:15" ht="12.75" x14ac:dyDescent="0.2">
      <c r="A15" s="87" t="s">
        <v>380</v>
      </c>
      <c r="B15" s="88" t="s">
        <v>566</v>
      </c>
      <c r="C15" s="89">
        <v>0</v>
      </c>
      <c r="D15" s="89">
        <v>0</v>
      </c>
      <c r="E15" s="89">
        <v>0</v>
      </c>
      <c r="F15" s="89">
        <v>0</v>
      </c>
      <c r="G15" s="89">
        <v>0</v>
      </c>
      <c r="H15" s="89">
        <v>0</v>
      </c>
      <c r="I15" s="89">
        <v>0</v>
      </c>
      <c r="J15" s="89">
        <v>0</v>
      </c>
      <c r="K15" s="89">
        <v>0</v>
      </c>
      <c r="L15" s="89">
        <v>0</v>
      </c>
      <c r="M15" s="89">
        <v>0</v>
      </c>
      <c r="N15" s="89">
        <v>0</v>
      </c>
      <c r="O15" s="90">
        <f>SUM(C15:N15)</f>
        <v>0</v>
      </c>
    </row>
    <row r="16" spans="1:15" ht="12.75" x14ac:dyDescent="0.2">
      <c r="A16" s="87"/>
      <c r="B16" s="88"/>
      <c r="C16" s="91">
        <f t="shared" ref="C16:I16" si="0">$O16*C15</f>
        <v>0</v>
      </c>
      <c r="D16" s="91">
        <f t="shared" si="0"/>
        <v>0</v>
      </c>
      <c r="E16" s="91">
        <f t="shared" si="0"/>
        <v>0</v>
      </c>
      <c r="F16" s="91">
        <f t="shared" si="0"/>
        <v>0</v>
      </c>
      <c r="G16" s="91">
        <f t="shared" si="0"/>
        <v>0</v>
      </c>
      <c r="H16" s="91">
        <f t="shared" si="0"/>
        <v>0</v>
      </c>
      <c r="I16" s="91">
        <f t="shared" si="0"/>
        <v>0</v>
      </c>
      <c r="J16" s="91">
        <f>$O16*J15</f>
        <v>0</v>
      </c>
      <c r="K16" s="91">
        <f>$O16*K15</f>
        <v>0</v>
      </c>
      <c r="L16" s="91">
        <f>$O16*L15</f>
        <v>0</v>
      </c>
      <c r="M16" s="91">
        <f>$O16*M15</f>
        <v>0</v>
      </c>
      <c r="N16" s="91">
        <f>$O16*N15</f>
        <v>0</v>
      </c>
      <c r="O16" s="92">
        <f>PLANILHA!F12*(1+PLANILHA!F$7)</f>
        <v>0</v>
      </c>
    </row>
    <row r="17" spans="1:15" ht="5.25" customHeight="1" x14ac:dyDescent="0.2">
      <c r="A17" s="87"/>
      <c r="B17" s="88"/>
      <c r="C17" s="93"/>
      <c r="D17" s="93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5"/>
    </row>
    <row r="18" spans="1:15" ht="12.75" x14ac:dyDescent="0.2">
      <c r="A18" s="87" t="s">
        <v>381</v>
      </c>
      <c r="B18" s="88" t="s">
        <v>567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96"/>
      <c r="J18" s="96"/>
      <c r="K18" s="96"/>
      <c r="L18" s="96"/>
      <c r="M18" s="96"/>
      <c r="N18" s="93"/>
      <c r="O18" s="90">
        <f>SUM(C18:N18)</f>
        <v>0</v>
      </c>
    </row>
    <row r="19" spans="1:15" ht="12.75" x14ac:dyDescent="0.2">
      <c r="A19" s="87"/>
      <c r="B19" s="88"/>
      <c r="C19" s="91">
        <f>$O19*C18</f>
        <v>0</v>
      </c>
      <c r="D19" s="91">
        <f t="shared" ref="D19:G19" si="1">$O19*D18</f>
        <v>0</v>
      </c>
      <c r="E19" s="91">
        <f t="shared" si="1"/>
        <v>0</v>
      </c>
      <c r="F19" s="91">
        <f t="shared" si="1"/>
        <v>0</v>
      </c>
      <c r="G19" s="91">
        <f t="shared" si="1"/>
        <v>0</v>
      </c>
      <c r="H19" s="91">
        <f>$O19*H18</f>
        <v>0</v>
      </c>
      <c r="I19" s="91"/>
      <c r="J19" s="91"/>
      <c r="K19" s="91"/>
      <c r="L19" s="91"/>
      <c r="M19" s="91"/>
      <c r="N19" s="93"/>
      <c r="O19" s="92">
        <f>PLANILHA!F18*(1+PLANILHA!F$7)</f>
        <v>0</v>
      </c>
    </row>
    <row r="20" spans="1:15" ht="5.25" customHeight="1" x14ac:dyDescent="0.2">
      <c r="A20" s="87"/>
      <c r="B20" s="88"/>
      <c r="C20" s="93"/>
      <c r="D20" s="93"/>
      <c r="E20" s="94"/>
      <c r="F20" s="93"/>
      <c r="G20" s="93"/>
      <c r="H20" s="93"/>
      <c r="I20" s="93"/>
      <c r="J20" s="93"/>
      <c r="K20" s="93"/>
      <c r="L20" s="93"/>
      <c r="M20" s="93"/>
      <c r="N20" s="93"/>
      <c r="O20" s="95"/>
    </row>
    <row r="21" spans="1:15" ht="12.75" x14ac:dyDescent="0.2">
      <c r="A21" s="87" t="s">
        <v>382</v>
      </c>
      <c r="B21" s="88" t="s">
        <v>370</v>
      </c>
      <c r="C21" s="96"/>
      <c r="D21" s="96"/>
      <c r="E21" s="96"/>
      <c r="F21" s="96"/>
      <c r="G21" s="96"/>
      <c r="H21" s="96"/>
      <c r="I21" s="89">
        <v>0</v>
      </c>
      <c r="J21" s="89">
        <v>0</v>
      </c>
      <c r="K21" s="89">
        <v>0</v>
      </c>
      <c r="L21" s="89">
        <v>0</v>
      </c>
      <c r="M21" s="89">
        <v>0</v>
      </c>
      <c r="N21" s="89">
        <v>0</v>
      </c>
      <c r="O21" s="90">
        <f>SUM(C21:N21)</f>
        <v>0</v>
      </c>
    </row>
    <row r="22" spans="1:15" ht="12.75" x14ac:dyDescent="0.2">
      <c r="A22" s="87"/>
      <c r="B22" s="88"/>
      <c r="C22" s="91"/>
      <c r="D22" s="91"/>
      <c r="E22" s="91"/>
      <c r="F22" s="91"/>
      <c r="G22" s="91"/>
      <c r="H22" s="91"/>
      <c r="I22" s="91">
        <f>$O22*I21</f>
        <v>0</v>
      </c>
      <c r="J22" s="91">
        <f t="shared" ref="J22" si="2">$O22*J21</f>
        <v>0</v>
      </c>
      <c r="K22" s="91">
        <f t="shared" ref="K22" si="3">$O22*K21</f>
        <v>0</v>
      </c>
      <c r="L22" s="91">
        <f t="shared" ref="L22:M22" si="4">$O22*L21</f>
        <v>0</v>
      </c>
      <c r="M22" s="91">
        <f t="shared" si="4"/>
        <v>0</v>
      </c>
      <c r="N22" s="91">
        <f>$O22*N21</f>
        <v>0</v>
      </c>
      <c r="O22" s="92">
        <f>PLANILHA!F178*(1+PLANILHA!F$7)</f>
        <v>0</v>
      </c>
    </row>
    <row r="23" spans="1:15" ht="5.25" customHeight="1" thickBot="1" x14ac:dyDescent="0.25">
      <c r="A23" s="87"/>
      <c r="B23" s="88"/>
      <c r="C23" s="93"/>
      <c r="D23" s="93"/>
      <c r="E23" s="94"/>
      <c r="F23" s="93"/>
      <c r="G23" s="93"/>
      <c r="H23" s="93"/>
      <c r="I23" s="93"/>
      <c r="J23" s="93"/>
      <c r="K23" s="93"/>
      <c r="L23" s="93"/>
      <c r="M23" s="93"/>
      <c r="N23" s="93"/>
      <c r="O23" s="95"/>
    </row>
    <row r="24" spans="1:15" ht="13.5" hidden="1" thickBot="1" x14ac:dyDescent="0.25">
      <c r="A24" s="87" t="s">
        <v>383</v>
      </c>
      <c r="B24" s="88" t="str">
        <f>'[2]Planilha '!D317</f>
        <v>ÁREA EXTERNA</v>
      </c>
      <c r="C24" s="96"/>
      <c r="D24" s="96"/>
      <c r="E24" s="96"/>
      <c r="F24" s="89"/>
      <c r="G24" s="89"/>
      <c r="H24" s="89"/>
      <c r="I24" s="89"/>
      <c r="J24" s="89"/>
      <c r="K24" s="89"/>
      <c r="L24" s="89"/>
      <c r="M24" s="89"/>
      <c r="N24" s="96"/>
      <c r="O24" s="90"/>
    </row>
    <row r="25" spans="1:15" ht="13.5" hidden="1" thickBot="1" x14ac:dyDescent="0.25">
      <c r="A25" s="87"/>
      <c r="B25" s="88"/>
      <c r="C25" s="91"/>
      <c r="D25" s="91"/>
      <c r="E25" s="91"/>
      <c r="F25" s="91"/>
      <c r="G25" s="91"/>
      <c r="H25" s="91"/>
      <c r="I25" s="91"/>
      <c r="J25" s="91"/>
      <c r="K25" s="91"/>
      <c r="L25" s="91"/>
      <c r="M25" s="91"/>
      <c r="N25" s="91"/>
      <c r="O25" s="92"/>
    </row>
    <row r="26" spans="1:15" ht="5.25" hidden="1" customHeight="1" x14ac:dyDescent="0.25">
      <c r="A26" s="87"/>
      <c r="B26" s="88"/>
      <c r="C26" s="93"/>
      <c r="D26" s="93"/>
      <c r="E26" s="91"/>
      <c r="F26" s="97"/>
      <c r="G26" s="91"/>
      <c r="H26" s="91"/>
      <c r="I26" s="91"/>
      <c r="J26" s="91"/>
      <c r="K26" s="91"/>
      <c r="L26" s="91"/>
      <c r="M26" s="91"/>
      <c r="N26" s="91"/>
      <c r="O26" s="92"/>
    </row>
    <row r="27" spans="1:15" ht="13.5" hidden="1" thickBot="1" x14ac:dyDescent="0.25">
      <c r="A27" s="87" t="s">
        <v>384</v>
      </c>
      <c r="B27" s="88" t="str">
        <f>'[2]Planilha '!D378</f>
        <v>PÓRTICO</v>
      </c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89"/>
      <c r="O27" s="90"/>
    </row>
    <row r="28" spans="1:15" ht="13.5" hidden="1" thickBot="1" x14ac:dyDescent="0.25">
      <c r="A28" s="87"/>
      <c r="B28" s="88"/>
      <c r="C28" s="91"/>
      <c r="D28" s="91"/>
      <c r="E28" s="91"/>
      <c r="F28" s="91"/>
      <c r="G28" s="91"/>
      <c r="H28" s="91"/>
      <c r="I28" s="91"/>
      <c r="J28" s="91"/>
      <c r="K28" s="91"/>
      <c r="L28" s="91"/>
      <c r="M28" s="91"/>
      <c r="N28" s="91"/>
      <c r="O28" s="92"/>
    </row>
    <row r="29" spans="1:15" ht="5.25" hidden="1" customHeight="1" x14ac:dyDescent="0.25">
      <c r="A29" s="87"/>
      <c r="B29" s="88"/>
      <c r="C29" s="93"/>
      <c r="D29" s="93"/>
      <c r="E29" s="91"/>
      <c r="F29" s="91"/>
      <c r="G29" s="91"/>
      <c r="H29" s="91"/>
      <c r="I29" s="91"/>
      <c r="J29" s="91"/>
      <c r="K29" s="91"/>
      <c r="L29" s="91"/>
      <c r="M29" s="91"/>
      <c r="N29" s="91"/>
      <c r="O29" s="92"/>
    </row>
    <row r="30" spans="1:15" ht="13.5" hidden="1" thickBot="1" x14ac:dyDescent="0.25">
      <c r="A30" s="87" t="s">
        <v>385</v>
      </c>
      <c r="B30" s="88" t="str">
        <f>'[2]Planilha '!D408</f>
        <v>ILUMINAÇÃO</v>
      </c>
      <c r="C30" s="96"/>
      <c r="D30" s="96"/>
      <c r="E30" s="89"/>
      <c r="F30" s="89"/>
      <c r="G30" s="96"/>
      <c r="H30" s="96"/>
      <c r="I30" s="96"/>
      <c r="J30" s="96"/>
      <c r="K30" s="96"/>
      <c r="L30" s="96"/>
      <c r="M30" s="96"/>
      <c r="N30" s="96"/>
      <c r="O30" s="90"/>
    </row>
    <row r="31" spans="1:15" ht="13.5" hidden="1" thickBot="1" x14ac:dyDescent="0.25">
      <c r="A31" s="87"/>
      <c r="B31" s="88"/>
      <c r="C31" s="91"/>
      <c r="D31" s="91"/>
      <c r="E31" s="91"/>
      <c r="F31" s="91"/>
      <c r="G31" s="91"/>
      <c r="H31" s="91"/>
      <c r="I31" s="91"/>
      <c r="J31" s="91"/>
      <c r="K31" s="91"/>
      <c r="L31" s="91"/>
      <c r="M31" s="91"/>
      <c r="N31" s="91"/>
      <c r="O31" s="92"/>
    </row>
    <row r="32" spans="1:15" ht="5.25" hidden="1" customHeight="1" x14ac:dyDescent="0.25">
      <c r="A32" s="87"/>
      <c r="B32" s="88"/>
      <c r="C32" s="93"/>
      <c r="D32" s="93"/>
      <c r="E32" s="91"/>
      <c r="F32" s="91"/>
      <c r="G32" s="91"/>
      <c r="H32" s="91"/>
      <c r="I32" s="91"/>
      <c r="J32" s="91"/>
      <c r="K32" s="91"/>
      <c r="L32" s="91"/>
      <c r="M32" s="91"/>
      <c r="N32" s="91"/>
      <c r="O32" s="92"/>
    </row>
    <row r="33" spans="1:15" ht="13.5" hidden="1" thickBot="1" x14ac:dyDescent="0.25">
      <c r="A33" s="87" t="s">
        <v>386</v>
      </c>
      <c r="B33" s="88" t="str">
        <f>'[2]Planilha '!D442</f>
        <v>MURO</v>
      </c>
      <c r="C33" s="96"/>
      <c r="D33" s="96"/>
      <c r="E33" s="91"/>
      <c r="F33" s="97"/>
      <c r="G33" s="89"/>
      <c r="H33" s="89"/>
      <c r="I33" s="89"/>
      <c r="J33" s="89"/>
      <c r="K33" s="89"/>
      <c r="L33" s="89"/>
      <c r="M33" s="89"/>
      <c r="N33" s="89"/>
      <c r="O33" s="90"/>
    </row>
    <row r="34" spans="1:15" ht="13.5" hidden="1" thickBot="1" x14ac:dyDescent="0.25">
      <c r="A34" s="87"/>
      <c r="B34" s="88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2"/>
    </row>
    <row r="35" spans="1:15" ht="5.25" hidden="1" customHeight="1" x14ac:dyDescent="0.25">
      <c r="A35" s="87"/>
      <c r="B35" s="88"/>
      <c r="C35" s="93"/>
      <c r="D35" s="93"/>
      <c r="E35" s="91"/>
      <c r="F35" s="97"/>
      <c r="G35" s="91"/>
      <c r="H35" s="91"/>
      <c r="I35" s="91"/>
      <c r="J35" s="91"/>
      <c r="K35" s="91"/>
      <c r="L35" s="91"/>
      <c r="M35" s="91"/>
      <c r="N35" s="91"/>
      <c r="O35" s="92"/>
    </row>
    <row r="36" spans="1:15" ht="13.5" hidden="1" thickBot="1" x14ac:dyDescent="0.25">
      <c r="A36" s="87" t="s">
        <v>363</v>
      </c>
      <c r="B36" s="88" t="str">
        <f>'[2]Planilha '!D492</f>
        <v>LIMPEZA FINAL DA OBRA</v>
      </c>
      <c r="C36" s="96"/>
      <c r="D36" s="96"/>
      <c r="E36" s="91"/>
      <c r="F36" s="97"/>
      <c r="G36" s="96"/>
      <c r="H36" s="96"/>
      <c r="I36" s="96"/>
      <c r="J36" s="96"/>
      <c r="K36" s="96"/>
      <c r="L36" s="96"/>
      <c r="M36" s="96"/>
      <c r="N36" s="89"/>
      <c r="O36" s="90"/>
    </row>
    <row r="37" spans="1:15" ht="13.5" hidden="1" thickBot="1" x14ac:dyDescent="0.25">
      <c r="A37" s="87"/>
      <c r="B37" s="88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91"/>
      <c r="O37" s="92"/>
    </row>
    <row r="38" spans="1:15" ht="5.25" hidden="1" customHeight="1" thickBot="1" x14ac:dyDescent="0.25">
      <c r="A38" s="87"/>
      <c r="B38" s="88"/>
      <c r="C38" s="93"/>
      <c r="D38" s="93"/>
      <c r="E38" s="91"/>
      <c r="F38" s="97"/>
      <c r="G38" s="91"/>
      <c r="H38" s="91"/>
      <c r="I38" s="91"/>
      <c r="J38" s="91"/>
      <c r="K38" s="91"/>
      <c r="L38" s="91"/>
      <c r="M38" s="91"/>
      <c r="N38" s="91"/>
      <c r="O38" s="92"/>
    </row>
    <row r="39" spans="1:15" x14ac:dyDescent="0.2">
      <c r="A39" s="98"/>
      <c r="B39" s="99"/>
      <c r="C39" s="100"/>
      <c r="D39" s="100"/>
      <c r="E39" s="100"/>
      <c r="F39" s="100"/>
      <c r="G39" s="100"/>
      <c r="H39" s="100"/>
      <c r="I39" s="100"/>
      <c r="J39" s="100"/>
      <c r="K39" s="100"/>
      <c r="L39" s="100"/>
      <c r="M39" s="184"/>
      <c r="N39" s="101"/>
      <c r="O39" s="102"/>
    </row>
    <row r="40" spans="1:15" x14ac:dyDescent="0.2">
      <c r="A40" s="103"/>
      <c r="B40" s="104" t="s">
        <v>387</v>
      </c>
      <c r="C40" s="105">
        <f t="shared" ref="C40:L40" si="5">SUM(,C25,C22,C19,C16,C31,C34,C37,C28)</f>
        <v>0</v>
      </c>
      <c r="D40" s="105">
        <f t="shared" si="5"/>
        <v>0</v>
      </c>
      <c r="E40" s="105">
        <f t="shared" si="5"/>
        <v>0</v>
      </c>
      <c r="F40" s="105">
        <f t="shared" si="5"/>
        <v>0</v>
      </c>
      <c r="G40" s="105">
        <f t="shared" si="5"/>
        <v>0</v>
      </c>
      <c r="H40" s="105">
        <f t="shared" si="5"/>
        <v>0</v>
      </c>
      <c r="I40" s="105">
        <f t="shared" si="5"/>
        <v>0</v>
      </c>
      <c r="J40" s="105">
        <f t="shared" si="5"/>
        <v>0</v>
      </c>
      <c r="K40" s="105">
        <f t="shared" si="5"/>
        <v>0</v>
      </c>
      <c r="L40" s="105">
        <f t="shared" si="5"/>
        <v>0</v>
      </c>
      <c r="M40" s="105">
        <f t="shared" ref="M40" si="6">SUM(,M25,M22,M19,M16,M31,M34,M37,M28)</f>
        <v>0</v>
      </c>
      <c r="N40" s="185">
        <f>SUM(,N25,N22,N19,N16,N31,N34,N37,N28)</f>
        <v>0</v>
      </c>
      <c r="O40" s="106">
        <f>SUM(,O25,O22,O19,O16,O31,O34,O37,O28)</f>
        <v>0</v>
      </c>
    </row>
    <row r="41" spans="1:15" ht="12.75" thickBot="1" x14ac:dyDescent="0.25">
      <c r="A41" s="107"/>
      <c r="B41" s="108"/>
      <c r="C41" s="109"/>
      <c r="D41" s="109"/>
      <c r="E41" s="109"/>
      <c r="F41" s="109"/>
      <c r="G41" s="109"/>
      <c r="H41" s="109"/>
      <c r="I41" s="109"/>
      <c r="J41" s="109"/>
      <c r="K41" s="109"/>
      <c r="L41" s="109"/>
      <c r="M41" s="109"/>
      <c r="N41" s="110"/>
      <c r="O41" s="111"/>
    </row>
    <row r="42" spans="1:15" ht="13.5" x14ac:dyDescent="0.2">
      <c r="A42" s="112"/>
      <c r="B42" s="104"/>
      <c r="C42" s="113"/>
      <c r="D42" s="113"/>
      <c r="E42" s="113"/>
      <c r="F42" s="114"/>
      <c r="G42" s="114"/>
      <c r="H42" s="114"/>
      <c r="I42" s="114"/>
      <c r="J42" s="114"/>
      <c r="K42" s="114"/>
      <c r="L42" s="114"/>
      <c r="M42" s="114"/>
      <c r="N42" s="114"/>
      <c r="O42" s="115"/>
    </row>
    <row r="43" spans="1:15" ht="13.5" x14ac:dyDescent="0.2">
      <c r="A43" s="112"/>
      <c r="B43" s="104"/>
      <c r="C43" s="113"/>
      <c r="D43" s="113"/>
      <c r="E43" s="113"/>
      <c r="F43" s="114"/>
      <c r="G43" s="114"/>
      <c r="H43" s="114"/>
      <c r="I43" s="114"/>
      <c r="J43" s="114"/>
      <c r="K43" s="114"/>
      <c r="L43" s="114"/>
      <c r="M43" s="114"/>
      <c r="N43" s="114"/>
      <c r="O43" s="115"/>
    </row>
    <row r="44" spans="1:15" ht="13.5" x14ac:dyDescent="0.2">
      <c r="A44" s="116"/>
      <c r="B44" s="54"/>
      <c r="C44" s="54"/>
      <c r="D44" s="117"/>
      <c r="F44" s="54"/>
      <c r="G44" s="54"/>
      <c r="H44" s="54"/>
      <c r="I44" s="54"/>
      <c r="J44" s="54"/>
      <c r="K44" s="54"/>
      <c r="L44" s="54"/>
      <c r="M44" s="54"/>
      <c r="N44" s="54"/>
      <c r="O44" s="118"/>
    </row>
    <row r="45" spans="1:15" x14ac:dyDescent="0.2">
      <c r="A45" s="119"/>
      <c r="B45" s="50"/>
      <c r="C45" s="50"/>
      <c r="D45" s="120"/>
      <c r="F45" s="50"/>
      <c r="G45" s="50"/>
      <c r="H45" s="50"/>
      <c r="I45" s="50"/>
      <c r="J45" s="50"/>
      <c r="K45" s="50"/>
      <c r="L45" s="50"/>
      <c r="M45" s="50"/>
      <c r="N45" s="50"/>
      <c r="O45" s="121"/>
    </row>
    <row r="46" spans="1:15" ht="12.75" thickBot="1" x14ac:dyDescent="0.25">
      <c r="A46" s="122"/>
      <c r="B46" s="60"/>
      <c r="C46" s="60"/>
      <c r="D46" s="60"/>
      <c r="E46" s="60"/>
      <c r="F46" s="60"/>
      <c r="G46" s="60"/>
      <c r="H46" s="60"/>
      <c r="I46" s="60"/>
      <c r="J46" s="60"/>
      <c r="K46" s="60"/>
      <c r="L46" s="60"/>
      <c r="M46" s="60"/>
      <c r="N46" s="60"/>
      <c r="O46" s="123"/>
    </row>
    <row r="47" spans="1:15" x14ac:dyDescent="0.2">
      <c r="A47" s="124"/>
      <c r="B47" s="125"/>
      <c r="C47" s="126"/>
      <c r="D47" s="126"/>
      <c r="E47" s="126"/>
      <c r="F47" s="126"/>
      <c r="G47" s="126"/>
      <c r="H47" s="126"/>
      <c r="I47" s="126"/>
      <c r="J47" s="126"/>
      <c r="K47" s="126"/>
      <c r="L47" s="126"/>
      <c r="M47" s="126"/>
      <c r="N47" s="126"/>
      <c r="O47" s="126"/>
    </row>
    <row r="48" spans="1:15" x14ac:dyDescent="0.2">
      <c r="A48" s="50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</row>
    <row r="49" spans="1:15" ht="13.5" x14ac:dyDescent="0.2">
      <c r="A49" s="43"/>
      <c r="O49" s="127"/>
    </row>
    <row r="50" spans="1:15" ht="13.5" x14ac:dyDescent="0.2">
      <c r="A50" s="51"/>
      <c r="O50" s="50"/>
    </row>
    <row r="51" spans="1:15" ht="13.5" x14ac:dyDescent="0.2">
      <c r="A51" s="45"/>
      <c r="B51" s="54"/>
      <c r="C51" s="54"/>
      <c r="D51" s="45"/>
      <c r="E51" s="45"/>
      <c r="F51" s="128"/>
      <c r="G51" s="128"/>
      <c r="H51" s="128"/>
      <c r="I51" s="128"/>
      <c r="J51" s="128"/>
      <c r="K51" s="128"/>
      <c r="L51" s="128"/>
      <c r="M51" s="128"/>
      <c r="N51" s="128"/>
      <c r="O51" s="129"/>
    </row>
    <row r="52" spans="1:15" ht="13.5" x14ac:dyDescent="0.2">
      <c r="A52" s="51"/>
      <c r="B52" s="50"/>
      <c r="C52" s="50"/>
      <c r="D52" s="51"/>
      <c r="E52" s="51"/>
      <c r="F52" s="51"/>
      <c r="G52" s="51"/>
      <c r="H52" s="51"/>
      <c r="I52" s="51"/>
      <c r="J52" s="51"/>
      <c r="K52" s="51"/>
      <c r="L52" s="51"/>
      <c r="M52" s="51"/>
      <c r="N52" s="51"/>
      <c r="O52" s="50"/>
    </row>
    <row r="53" spans="1:15" ht="13.5" x14ac:dyDescent="0.2">
      <c r="A53" s="43"/>
      <c r="B53" s="54"/>
      <c r="C53" s="54"/>
      <c r="D53" s="45"/>
      <c r="E53" s="45"/>
      <c r="F53" s="45"/>
      <c r="G53" s="45"/>
      <c r="H53" s="45"/>
      <c r="I53" s="45"/>
      <c r="J53" s="45"/>
      <c r="K53" s="45"/>
      <c r="L53" s="45"/>
      <c r="M53" s="45"/>
      <c r="N53" s="45"/>
      <c r="O53" s="43"/>
    </row>
    <row r="54" spans="1:15" ht="13.5" x14ac:dyDescent="0.2">
      <c r="A54" s="43"/>
      <c r="B54" s="54"/>
      <c r="C54" s="54"/>
      <c r="D54" s="45"/>
      <c r="E54" s="45"/>
      <c r="F54" s="45"/>
      <c r="G54" s="45"/>
      <c r="H54" s="45"/>
      <c r="I54" s="45"/>
      <c r="J54" s="45"/>
      <c r="K54" s="45"/>
      <c r="L54" s="45"/>
      <c r="M54" s="45"/>
      <c r="N54" s="45"/>
      <c r="O54" s="43"/>
    </row>
    <row r="55" spans="1:15" ht="13.5" x14ac:dyDescent="0.2">
      <c r="A55" s="43"/>
      <c r="B55" s="54"/>
      <c r="C55" s="54"/>
      <c r="D55" s="45"/>
      <c r="E55" s="45"/>
      <c r="F55" s="45"/>
      <c r="G55" s="45"/>
      <c r="H55" s="45"/>
      <c r="I55" s="45"/>
      <c r="J55" s="45"/>
      <c r="K55" s="45"/>
      <c r="L55" s="45"/>
      <c r="M55" s="45"/>
      <c r="N55" s="45"/>
      <c r="O55" s="43"/>
    </row>
    <row r="56" spans="1:15" ht="13.5" x14ac:dyDescent="0.2">
      <c r="A56" s="43"/>
      <c r="B56" s="54"/>
      <c r="C56" s="54"/>
      <c r="D56" s="45"/>
      <c r="E56" s="45"/>
      <c r="F56" s="45"/>
      <c r="G56" s="45"/>
      <c r="H56" s="45"/>
      <c r="I56" s="45"/>
      <c r="J56" s="45"/>
      <c r="K56" s="45"/>
      <c r="L56" s="45"/>
      <c r="M56" s="45"/>
      <c r="N56" s="45"/>
      <c r="O56" s="43"/>
    </row>
    <row r="57" spans="1:15" ht="13.5" x14ac:dyDescent="0.2">
      <c r="A57" s="43"/>
      <c r="B57" s="54"/>
      <c r="C57" s="54"/>
      <c r="D57" s="45"/>
      <c r="E57" s="45"/>
      <c r="F57" s="45"/>
      <c r="G57" s="45"/>
      <c r="H57" s="45"/>
      <c r="I57" s="45"/>
      <c r="J57" s="45"/>
      <c r="K57" s="45"/>
      <c r="L57" s="45"/>
      <c r="M57" s="45"/>
      <c r="N57" s="45"/>
      <c r="O57" s="43"/>
    </row>
    <row r="58" spans="1:15" ht="13.5" x14ac:dyDescent="0.2">
      <c r="A58" s="51"/>
      <c r="B58" s="50"/>
      <c r="C58" s="43"/>
      <c r="D58" s="43"/>
      <c r="E58" s="43"/>
      <c r="F58" s="45"/>
      <c r="G58" s="45"/>
      <c r="H58" s="45"/>
      <c r="I58" s="45"/>
      <c r="J58" s="45"/>
      <c r="K58" s="45"/>
      <c r="L58" s="45"/>
      <c r="M58" s="45"/>
      <c r="N58" s="45"/>
      <c r="O58" s="51"/>
    </row>
    <row r="59" spans="1:15" ht="13.5" x14ac:dyDescent="0.25">
      <c r="A59" s="65"/>
      <c r="C59" s="63"/>
      <c r="D59" s="64"/>
      <c r="E59" s="64"/>
      <c r="F59" s="65"/>
      <c r="G59" s="65"/>
      <c r="H59" s="65"/>
      <c r="I59" s="65"/>
      <c r="J59" s="65"/>
      <c r="K59" s="65"/>
      <c r="L59" s="65"/>
      <c r="M59" s="65"/>
      <c r="N59" s="65"/>
      <c r="O59" s="64"/>
    </row>
    <row r="60" spans="1:15" ht="13.5" x14ac:dyDescent="0.2">
      <c r="A60" s="130"/>
      <c r="B60" s="131"/>
      <c r="C60" s="131"/>
      <c r="D60" s="131"/>
      <c r="E60" s="131"/>
      <c r="F60" s="131"/>
      <c r="G60" s="131"/>
      <c r="H60" s="131"/>
      <c r="I60" s="131"/>
      <c r="J60" s="131"/>
      <c r="K60" s="131"/>
      <c r="L60" s="131"/>
      <c r="M60" s="131"/>
      <c r="N60" s="131"/>
      <c r="O60" s="131"/>
    </row>
    <row r="61" spans="1:15" x14ac:dyDescent="0.2">
      <c r="A61" s="131"/>
      <c r="B61" s="131"/>
      <c r="C61" s="131"/>
      <c r="D61" s="131"/>
      <c r="E61" s="131"/>
      <c r="F61" s="131"/>
      <c r="G61" s="131"/>
      <c r="H61" s="131"/>
      <c r="I61" s="131"/>
      <c r="J61" s="131"/>
      <c r="K61" s="131"/>
      <c r="L61" s="131"/>
      <c r="M61" s="131"/>
      <c r="N61" s="131"/>
      <c r="O61" s="131"/>
    </row>
    <row r="62" spans="1:15" ht="13.5" x14ac:dyDescent="0.2">
      <c r="A62" s="131"/>
      <c r="B62" s="132"/>
      <c r="C62" s="131"/>
      <c r="D62" s="131"/>
      <c r="E62" s="131"/>
      <c r="F62" s="131"/>
      <c r="G62" s="131"/>
      <c r="H62" s="131"/>
      <c r="I62" s="131"/>
      <c r="J62" s="131"/>
      <c r="K62" s="131"/>
      <c r="L62" s="131"/>
      <c r="M62" s="131"/>
      <c r="N62" s="131"/>
      <c r="O62" s="131"/>
    </row>
    <row r="63" spans="1:15" x14ac:dyDescent="0.2">
      <c r="A63" s="124"/>
      <c r="B63" s="125"/>
      <c r="C63" s="126"/>
      <c r="D63" s="126"/>
      <c r="E63" s="126"/>
      <c r="F63" s="126"/>
      <c r="G63" s="126"/>
      <c r="H63" s="126"/>
      <c r="I63" s="126"/>
      <c r="J63" s="126"/>
      <c r="K63" s="126"/>
      <c r="L63" s="126"/>
      <c r="M63" s="126"/>
      <c r="N63" s="126"/>
      <c r="O63" s="126"/>
    </row>
    <row r="64" spans="1:15" x14ac:dyDescent="0.2">
      <c r="A64" s="124"/>
      <c r="B64" s="133"/>
      <c r="C64" s="134"/>
      <c r="D64" s="134"/>
      <c r="E64" s="134"/>
      <c r="F64" s="134"/>
      <c r="G64" s="134"/>
      <c r="H64" s="134"/>
      <c r="I64" s="134"/>
      <c r="J64" s="134"/>
      <c r="K64" s="134"/>
      <c r="L64" s="134"/>
      <c r="M64" s="134"/>
      <c r="N64" s="134"/>
      <c r="O64" s="126"/>
    </row>
    <row r="65" spans="1:15" x14ac:dyDescent="0.2">
      <c r="A65" s="124"/>
      <c r="B65" s="133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  <c r="O65" s="135"/>
    </row>
    <row r="66" spans="1:15" x14ac:dyDescent="0.2">
      <c r="A66" s="124"/>
      <c r="B66" s="133"/>
      <c r="C66" s="136"/>
      <c r="D66" s="136"/>
      <c r="E66" s="136"/>
      <c r="F66" s="136"/>
      <c r="G66" s="136"/>
      <c r="H66" s="136"/>
      <c r="I66" s="136"/>
      <c r="J66" s="136"/>
      <c r="K66" s="136"/>
      <c r="L66" s="136"/>
      <c r="M66" s="136"/>
      <c r="N66" s="136"/>
      <c r="O66" s="135"/>
    </row>
    <row r="67" spans="1:15" x14ac:dyDescent="0.2">
      <c r="A67" s="124"/>
      <c r="B67" s="133"/>
      <c r="C67" s="134"/>
      <c r="D67" s="134"/>
      <c r="E67" s="137"/>
      <c r="F67" s="137"/>
      <c r="G67" s="137"/>
      <c r="H67" s="137"/>
      <c r="I67" s="137"/>
      <c r="J67" s="137"/>
      <c r="K67" s="137"/>
      <c r="L67" s="137"/>
      <c r="M67" s="137"/>
      <c r="N67" s="137"/>
      <c r="O67" s="126"/>
    </row>
    <row r="68" spans="1:15" x14ac:dyDescent="0.2">
      <c r="A68" s="124"/>
      <c r="B68" s="133"/>
      <c r="C68" s="135"/>
      <c r="D68" s="135"/>
      <c r="E68" s="135"/>
      <c r="F68" s="135"/>
      <c r="G68" s="135"/>
      <c r="H68" s="135"/>
      <c r="I68" s="135"/>
      <c r="J68" s="135"/>
      <c r="K68" s="135"/>
      <c r="L68" s="135"/>
      <c r="M68" s="135"/>
      <c r="N68" s="135"/>
      <c r="O68" s="135"/>
    </row>
    <row r="69" spans="1:15" x14ac:dyDescent="0.2">
      <c r="A69" s="124"/>
      <c r="B69" s="133"/>
      <c r="C69" s="136"/>
      <c r="D69" s="136"/>
      <c r="E69" s="136"/>
      <c r="F69" s="136"/>
      <c r="G69" s="136"/>
      <c r="H69" s="136"/>
      <c r="I69" s="136"/>
      <c r="J69" s="136"/>
      <c r="K69" s="136"/>
      <c r="L69" s="136"/>
      <c r="M69" s="136"/>
      <c r="N69" s="136"/>
      <c r="O69" s="135"/>
    </row>
    <row r="70" spans="1:15" x14ac:dyDescent="0.2">
      <c r="A70" s="124"/>
      <c r="B70" s="133"/>
      <c r="C70" s="134"/>
      <c r="D70" s="134"/>
      <c r="E70" s="134"/>
      <c r="F70" s="137"/>
      <c r="G70" s="137"/>
      <c r="H70" s="137"/>
      <c r="I70" s="137"/>
      <c r="J70" s="137"/>
      <c r="K70" s="137"/>
      <c r="L70" s="137"/>
      <c r="M70" s="137"/>
      <c r="N70" s="137"/>
      <c r="O70" s="126"/>
    </row>
    <row r="71" spans="1:15" x14ac:dyDescent="0.2">
      <c r="A71" s="124"/>
      <c r="B71" s="133"/>
      <c r="C71" s="135"/>
      <c r="D71" s="135"/>
      <c r="E71" s="135"/>
      <c r="F71" s="135"/>
      <c r="G71" s="135"/>
      <c r="H71" s="135"/>
      <c r="I71" s="135"/>
      <c r="J71" s="135"/>
      <c r="K71" s="135"/>
      <c r="L71" s="135"/>
      <c r="M71" s="135"/>
      <c r="N71" s="135"/>
      <c r="O71" s="135"/>
    </row>
    <row r="72" spans="1:15" x14ac:dyDescent="0.2">
      <c r="A72" s="124"/>
      <c r="B72" s="133"/>
      <c r="C72" s="136"/>
      <c r="D72" s="136"/>
      <c r="E72" s="136"/>
      <c r="F72" s="136"/>
      <c r="G72" s="136"/>
      <c r="H72" s="136"/>
      <c r="I72" s="136"/>
      <c r="J72" s="136"/>
      <c r="K72" s="136"/>
      <c r="L72" s="136"/>
      <c r="M72" s="136"/>
      <c r="N72" s="136"/>
      <c r="O72" s="135"/>
    </row>
    <row r="73" spans="1:15" x14ac:dyDescent="0.2">
      <c r="A73" s="138"/>
      <c r="B73" s="133"/>
      <c r="C73" s="135"/>
      <c r="D73" s="139"/>
      <c r="E73" s="139"/>
      <c r="F73" s="140"/>
      <c r="G73" s="140"/>
      <c r="H73" s="140"/>
      <c r="I73" s="140"/>
      <c r="J73" s="140"/>
      <c r="K73" s="140"/>
      <c r="L73" s="140"/>
      <c r="M73" s="140"/>
      <c r="N73" s="140"/>
      <c r="O73" s="140"/>
    </row>
    <row r="74" spans="1:15" x14ac:dyDescent="0.2">
      <c r="A74" s="140"/>
      <c r="B74" s="104"/>
      <c r="C74" s="135"/>
      <c r="D74" s="135"/>
      <c r="E74" s="135"/>
      <c r="F74" s="135"/>
      <c r="G74" s="135"/>
      <c r="H74" s="135"/>
      <c r="I74" s="135"/>
      <c r="J74" s="135"/>
      <c r="K74" s="135"/>
      <c r="L74" s="135"/>
      <c r="M74" s="135"/>
      <c r="N74" s="135"/>
      <c r="O74" s="135"/>
    </row>
    <row r="75" spans="1:15" x14ac:dyDescent="0.2">
      <c r="A75" s="140"/>
      <c r="B75" s="104"/>
      <c r="C75" s="141"/>
      <c r="D75" s="141"/>
      <c r="E75" s="141"/>
      <c r="F75" s="141"/>
      <c r="G75" s="141"/>
      <c r="H75" s="141"/>
      <c r="I75" s="141"/>
      <c r="J75" s="141"/>
      <c r="K75" s="141"/>
      <c r="L75" s="141"/>
      <c r="M75" s="141"/>
      <c r="N75" s="141"/>
      <c r="O75" s="141"/>
    </row>
    <row r="76" spans="1:15" ht="13.5" x14ac:dyDescent="0.2">
      <c r="A76" s="140"/>
      <c r="B76" s="133"/>
      <c r="C76" s="135"/>
      <c r="D76" s="142"/>
      <c r="E76" s="142"/>
      <c r="F76" s="142"/>
      <c r="G76" s="142"/>
      <c r="H76" s="142"/>
      <c r="I76" s="142"/>
      <c r="J76" s="142"/>
      <c r="K76" s="142"/>
      <c r="L76" s="142"/>
      <c r="M76" s="142"/>
      <c r="N76" s="142"/>
      <c r="O76" s="140"/>
    </row>
    <row r="77" spans="1:15" x14ac:dyDescent="0.2">
      <c r="A77" s="140"/>
      <c r="B77" s="104"/>
      <c r="C77" s="135"/>
      <c r="D77" s="135"/>
      <c r="E77" s="135"/>
      <c r="F77" s="135"/>
      <c r="G77" s="135"/>
      <c r="H77" s="135"/>
      <c r="I77" s="135"/>
      <c r="J77" s="135"/>
      <c r="K77" s="135"/>
      <c r="L77" s="135"/>
      <c r="M77" s="135"/>
      <c r="N77" s="135"/>
      <c r="O77" s="140"/>
    </row>
    <row r="78" spans="1:15" ht="13.5" x14ac:dyDescent="0.2">
      <c r="A78" s="114"/>
      <c r="B78" s="104"/>
      <c r="C78" s="113"/>
      <c r="D78" s="113"/>
      <c r="E78" s="113"/>
      <c r="F78" s="114"/>
      <c r="G78" s="114"/>
      <c r="H78" s="114"/>
      <c r="I78" s="114"/>
      <c r="J78" s="114"/>
      <c r="K78" s="114"/>
      <c r="L78" s="114"/>
      <c r="M78" s="114"/>
      <c r="N78" s="114"/>
      <c r="O78" s="113"/>
    </row>
    <row r="79" spans="1:15" ht="13.5" x14ac:dyDescent="0.2">
      <c r="A79" s="113"/>
      <c r="B79" s="104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3"/>
    </row>
    <row r="80" spans="1:15" ht="13.5" x14ac:dyDescent="0.2">
      <c r="A80" s="104"/>
      <c r="B80" s="113"/>
      <c r="C80" s="104"/>
      <c r="D80" s="144"/>
      <c r="E80" s="144"/>
      <c r="F80" s="144"/>
      <c r="G80" s="144"/>
      <c r="H80" s="144"/>
      <c r="I80" s="144"/>
      <c r="J80" s="144"/>
      <c r="K80" s="144"/>
      <c r="L80" s="144"/>
      <c r="M80" s="144"/>
      <c r="N80" s="144"/>
      <c r="O80" s="144"/>
    </row>
    <row r="81" spans="1:15" x14ac:dyDescent="0.2">
      <c r="A81" s="104"/>
      <c r="B81" s="104"/>
      <c r="C81" s="134"/>
      <c r="D81" s="134"/>
      <c r="E81" s="134"/>
      <c r="F81" s="134"/>
      <c r="G81" s="134"/>
      <c r="H81" s="134"/>
      <c r="I81" s="134"/>
      <c r="J81" s="134"/>
      <c r="K81" s="134"/>
      <c r="L81" s="134"/>
      <c r="M81" s="134"/>
      <c r="N81" s="134"/>
      <c r="O81" s="137"/>
    </row>
    <row r="82" spans="1:15" ht="13.5" x14ac:dyDescent="0.25">
      <c r="A82" s="145"/>
      <c r="B82" s="146"/>
      <c r="C82" s="145"/>
      <c r="D82" s="120"/>
      <c r="E82" s="120"/>
      <c r="F82" s="120"/>
      <c r="G82" s="120"/>
      <c r="H82" s="120"/>
      <c r="I82" s="120"/>
      <c r="J82" s="120"/>
      <c r="K82" s="120"/>
      <c r="L82" s="120"/>
      <c r="M82" s="120"/>
      <c r="N82" s="120"/>
      <c r="O82" s="120"/>
    </row>
    <row r="83" spans="1:15" ht="13.5" x14ac:dyDescent="0.25">
      <c r="A83" s="145"/>
      <c r="B83" s="146"/>
      <c r="C83" s="147"/>
      <c r="D83" s="117"/>
      <c r="E83" s="117"/>
      <c r="F83" s="117"/>
      <c r="G83" s="117"/>
      <c r="H83" s="117"/>
      <c r="I83" s="117"/>
      <c r="J83" s="117"/>
      <c r="K83" s="117"/>
      <c r="L83" s="117"/>
      <c r="M83" s="117"/>
      <c r="N83" s="117"/>
      <c r="O83" s="120"/>
    </row>
    <row r="84" spans="1:15" ht="13.5" x14ac:dyDescent="0.25">
      <c r="A84" s="145"/>
      <c r="B84" s="146"/>
      <c r="C84" s="147"/>
      <c r="D84" s="117"/>
      <c r="E84" s="117"/>
      <c r="F84" s="117"/>
      <c r="G84" s="117"/>
      <c r="H84" s="117"/>
      <c r="I84" s="117"/>
      <c r="J84" s="117"/>
      <c r="K84" s="117"/>
      <c r="L84" s="117"/>
      <c r="M84" s="117"/>
      <c r="N84" s="117"/>
      <c r="O84" s="120"/>
    </row>
    <row r="85" spans="1:15" x14ac:dyDescent="0.2">
      <c r="A85" s="145"/>
      <c r="O85" s="120"/>
    </row>
    <row r="86" spans="1:15" x14ac:dyDescent="0.2">
      <c r="A86" s="145"/>
      <c r="O86" s="120"/>
    </row>
    <row r="87" spans="1:15" x14ac:dyDescent="0.2">
      <c r="A87" s="145"/>
      <c r="B87" s="50"/>
      <c r="C87" s="133"/>
      <c r="D87" s="50"/>
      <c r="E87" s="120"/>
      <c r="F87" s="120"/>
      <c r="G87" s="120"/>
      <c r="H87" s="120"/>
      <c r="I87" s="120"/>
      <c r="J87" s="120"/>
      <c r="K87" s="120"/>
      <c r="L87" s="120"/>
      <c r="M87" s="120"/>
      <c r="N87" s="120"/>
      <c r="O87" s="120"/>
    </row>
    <row r="88" spans="1:15" x14ac:dyDescent="0.2">
      <c r="A88" s="145"/>
      <c r="B88" s="50"/>
      <c r="C88" s="133"/>
      <c r="D88" s="50"/>
      <c r="E88" s="120"/>
      <c r="F88" s="120"/>
      <c r="G88" s="120"/>
      <c r="H88" s="120"/>
      <c r="I88" s="120"/>
      <c r="J88" s="120"/>
      <c r="K88" s="120"/>
      <c r="L88" s="120"/>
      <c r="M88" s="120"/>
      <c r="N88" s="120"/>
      <c r="O88" s="120"/>
    </row>
    <row r="89" spans="1:15" x14ac:dyDescent="0.2">
      <c r="A89" s="145"/>
      <c r="B89" s="50"/>
      <c r="C89" s="133"/>
      <c r="D89" s="50"/>
      <c r="E89" s="120"/>
      <c r="F89" s="120"/>
      <c r="G89" s="120"/>
      <c r="H89" s="120"/>
      <c r="I89" s="120"/>
      <c r="J89" s="120"/>
      <c r="K89" s="120"/>
      <c r="L89" s="120"/>
      <c r="M89" s="120"/>
      <c r="N89" s="120"/>
      <c r="O89" s="120"/>
    </row>
    <row r="90" spans="1:15" x14ac:dyDescent="0.2">
      <c r="A90" s="145"/>
      <c r="B90" s="50"/>
      <c r="C90" s="133"/>
      <c r="D90" s="50"/>
      <c r="E90" s="120"/>
      <c r="F90" s="120"/>
      <c r="G90" s="120"/>
      <c r="H90" s="120"/>
      <c r="I90" s="120"/>
      <c r="J90" s="120"/>
      <c r="K90" s="120"/>
      <c r="L90" s="120"/>
      <c r="M90" s="120"/>
      <c r="N90" s="120"/>
      <c r="O90" s="120"/>
    </row>
    <row r="91" spans="1:15" x14ac:dyDescent="0.2">
      <c r="A91" s="145"/>
      <c r="C91" s="54"/>
      <c r="D91" s="54"/>
      <c r="E91" s="117"/>
      <c r="O91" s="120"/>
    </row>
    <row r="92" spans="1:15" x14ac:dyDescent="0.2">
      <c r="A92" s="145"/>
      <c r="C92" s="50"/>
      <c r="D92" s="50"/>
      <c r="E92" s="120"/>
      <c r="O92" s="120"/>
    </row>
    <row r="93" spans="1:15" x14ac:dyDescent="0.2">
      <c r="A93" s="145"/>
      <c r="B93" s="50"/>
      <c r="C93" s="133"/>
      <c r="D93" s="50"/>
      <c r="E93" s="120"/>
      <c r="F93" s="120"/>
      <c r="G93" s="120"/>
      <c r="H93" s="120"/>
      <c r="I93" s="120"/>
      <c r="J93" s="120"/>
      <c r="K93" s="120"/>
      <c r="L93" s="120"/>
      <c r="M93" s="120"/>
      <c r="N93" s="120"/>
      <c r="O93" s="120"/>
    </row>
    <row r="94" spans="1:15" ht="13.5" x14ac:dyDescent="0.25">
      <c r="A94" s="148"/>
      <c r="B94" s="149"/>
      <c r="C94" s="150"/>
      <c r="D94" s="150"/>
      <c r="E94" s="150"/>
      <c r="F94" s="150"/>
      <c r="G94" s="150"/>
      <c r="H94" s="150"/>
      <c r="I94" s="150"/>
      <c r="J94" s="150"/>
      <c r="K94" s="150"/>
      <c r="L94" s="150"/>
      <c r="M94" s="150"/>
      <c r="N94" s="150"/>
      <c r="O94" s="147"/>
    </row>
    <row r="97" spans="3:24" x14ac:dyDescent="0.2">
      <c r="C97" s="151"/>
      <c r="D97" s="151"/>
      <c r="E97" s="151"/>
      <c r="F97" s="151"/>
      <c r="G97" s="151"/>
      <c r="H97" s="151"/>
      <c r="I97" s="151"/>
      <c r="J97" s="151"/>
      <c r="K97" s="151"/>
      <c r="L97" s="151"/>
      <c r="M97" s="151"/>
      <c r="N97" s="151"/>
      <c r="O97" s="151"/>
    </row>
    <row r="99" spans="3:24" x14ac:dyDescent="0.2">
      <c r="C99" s="152"/>
      <c r="D99" s="152"/>
      <c r="E99" s="152"/>
      <c r="F99" s="152"/>
      <c r="G99" s="152"/>
      <c r="H99" s="152"/>
      <c r="I99" s="152"/>
      <c r="J99" s="152"/>
      <c r="K99" s="152"/>
      <c r="L99" s="152"/>
      <c r="M99" s="152"/>
      <c r="N99" s="152"/>
    </row>
    <row r="104" spans="3:24" x14ac:dyDescent="0.2">
      <c r="Q104" s="153"/>
      <c r="R104" s="153"/>
      <c r="S104" s="153"/>
      <c r="T104" s="153"/>
      <c r="U104" s="153"/>
      <c r="V104" s="153"/>
      <c r="W104" s="153"/>
      <c r="X104" s="153"/>
    </row>
  </sheetData>
  <mergeCells count="2">
    <mergeCell ref="C6:N6"/>
    <mergeCell ref="C11:N11"/>
  </mergeCells>
  <pageMargins left="0.51181102362204722" right="0.51181102362204722" top="0.78740157480314965" bottom="0.78740157480314965" header="0.31496062992125984" footer="0.31496062992125984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3</vt:i4>
      </vt:variant>
    </vt:vector>
  </HeadingPairs>
  <TitlesOfParts>
    <vt:vector size="5" baseType="lpstr">
      <vt:lpstr>PLANILHA</vt:lpstr>
      <vt:lpstr>CRONOGRAMA</vt:lpstr>
      <vt:lpstr>CRONOGRAMA!Area_de_impressao</vt:lpstr>
      <vt:lpstr>PLANILHA!Area_de_impressao</vt:lpstr>
      <vt:lpstr>PLANILHA!Titulos_de_impressao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Matheus Mariano</dc:creator>
  <cp:lastModifiedBy>ana_1429</cp:lastModifiedBy>
  <cp:lastPrinted>2023-02-28T18:24:14Z</cp:lastPrinted>
  <dcterms:created xsi:type="dcterms:W3CDTF">2022-11-17T14:59:48Z</dcterms:created>
  <dcterms:modified xsi:type="dcterms:W3CDTF">2023-02-28T18:31:31Z</dcterms:modified>
</cp:coreProperties>
</file>